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OB" sheetId="1" state="visible" r:id="rId3"/>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<sst xmlns="http://schemas.openxmlformats.org/spreadsheetml/2006/main" count="148" uniqueCount="120">
  <si>
    <t xml:space="preserve">Demokratie und Bürgerbeteiligung</t>
  </si>
  <si>
    <t xml:space="preserve">Transparenz &amp; Kontrolle</t>
  </si>
  <si>
    <t xml:space="preserve">Wirtschaftlichkeit &amp; Finanzierung</t>
  </si>
  <si>
    <t xml:space="preserve">Europäisches Wettbewerbsrecht</t>
  </si>
  <si>
    <t xml:space="preserve">Stadtentwicklung &amp; Flächennutzung</t>
  </si>
  <si>
    <t xml:space="preserve">Lärm, Verkehr &amp; Umwelt</t>
  </si>
  <si>
    <t xml:space="preserve">Sport &amp; Gemeinwohl</t>
  </si>
  <si>
    <t xml:space="preserve">Gesamtbewertung</t>
  </si>
  <si>
    <t xml:space="preserve">Vor- und Nachname, Titel 
(Für Antworten einer Partei oder Gruppe nur den Namen der Organisation) </t>
  </si>
  <si>
    <t xml:space="preserve">Ihr Wahlkreis</t>
  </si>
  <si>
    <t xml:space="preserve">Partei oder Gruppierung</t>
  </si>
  <si>
    <t xml:space="preserve">Vor dem Bau des neuen Fußballstadions soll eine verbindliche Bürgerbefragung durchgeführt werden, bei der sich die Ratsmitglieder verpflichten, dass das Ergebnis umgesetzt wird: 
</t>
  </si>
  <si>
    <t xml:space="preserve">Stadtentwicklungsprojekte dieser Größenordnung dürfen nur umgesetzt werden, wenn sie im Wahlprogramm angekündigt wurden oder demokratisch in Wahlprogrammen legitimiert sind:</t>
  </si>
  <si>
    <t xml:space="preserve">Optionaler Freitext zu Demokratie &amp; Bürgerbeteiligung:</t>
  </si>
  <si>
    <t xml:space="preserve">Städtische Tochtergesellschaften, die Millionenprojekte umsetzen, sollen der dem  Rechnungsprüfungsamt alle Unterlagen zur Kontrolle vorlegen: Wert 1 (Vertrauen) bis 10 (Kontrolle)</t>
  </si>
  <si>
    <t xml:space="preserve">Alle Planungs- und Vertragsunterlagen zu Großprojekten sollen öffentlich zugänglich sein.</t>
  </si>
  <si>
    <t xml:space="preserve">Optionaler Freitext zu Transparenz &amp; Kontrolle:</t>
  </si>
  <si>
    <t xml:space="preserve">Die Stadt Oldenburg soll das Drittliga-Stadion mit jährlich 3 Millionen Euro (oder mehr) subventionieren:</t>
  </si>
  <si>
    <t xml:space="preserve">Die Gesellschafter der VfB Oldenburg Fußball GmbH sollen den Bau des Drittliga-Stadions privat finanzieren:</t>
  </si>
  <si>
    <t xml:space="preserve">Durch den wirtschaftlichen und demografischen Wandel nehmen die Leerstände in der Fußgängerzone zu. Es ist zu befürchten, dass z.B. Galeria Kaufhof mittelfristig eine Brache wird. Soll die Stadt Oldenburg ihre begrenzten Mittel lieber für den gewerblichen Fußball oder die Belebung der Fußgängerzone einsetzen?</t>
  </si>
  <si>
    <t xml:space="preserve">Der Haushalt der Stadt Oldenburg wechselte in der aktuellen Ratsperiode vom Überschuss ins Defizit. Welche Einsparungen werden Sie zur Finanzierung der zusätzlichen 3 Millionen Euro Belastung Drittliga-Stadion vornehmen?</t>
  </si>
  <si>
    <t xml:space="preserve">Wie bewerten Sie das finanzielle Risiko des Stadionneubaus für die Stadt Oldenburg angesichts der anhaltenden Verluste der VfB GmbH und des laufenden wettbewerbsrechtlichen Prüfverfahrens?</t>
  </si>
  <si>
    <r>
      <rPr>
        <sz val="9"/>
        <color rgb="FFFFFFFF"/>
        <rFont val="Noto Sans Lisu"/>
        <family val="2"/>
      </rPr>
      <t xml:space="preserve">Wie verantworten Sie das Risiko, dass die Oldenburger Steuerzahlenden im schlimmsten Fall Millionen Euro an Schadensersatz für ein </t>
    </r>
    <r>
      <rPr>
        <b val="true"/>
        <sz val="11"/>
        <color rgb="FFFFFFFF"/>
        <rFont val="Arial"/>
        <family val="0"/>
      </rPr>
      <t xml:space="preserve">nicht</t>
    </r>
    <r>
      <rPr>
        <sz val="11"/>
        <color rgb="FFFFFFFF"/>
        <rFont val="Arial"/>
        <family val="0"/>
      </rPr>
      <t xml:space="preserve"> gebautes Stadion zahlen müssen, falls Brüssel die Beihilfe versagt? </t>
    </r>
  </si>
  <si>
    <r>
      <rPr>
        <sz val="9"/>
        <color rgb="FFFFFFFF"/>
        <rFont val="Noto Sans Lisu"/>
        <family val="2"/>
      </rPr>
      <t xml:space="preserve">Können Sie garantieren, dass die 60 Millionen Euro die </t>
    </r>
    <r>
      <rPr>
        <b val="true"/>
        <sz val="11"/>
        <color rgb="FFFFFFFF"/>
        <rFont val="Arial"/>
        <family val="0"/>
      </rPr>
      <t xml:space="preserve">echten</t>
    </r>
    <r>
      <rPr>
        <sz val="11"/>
        <color rgb="FFFFFFFF"/>
        <rFont val="Arial"/>
        <family val="0"/>
      </rPr>
      <t xml:space="preserve"> Endkosten inklusive aller Inneneinrichtungen sind? </t>
    </r>
  </si>
  <si>
    <t xml:space="preserve">Wie rechtfertigen Sie es gegenüber den Oldenburger Bürgern, dass finanzstarken Privatinvestoren ein komplettes Profistadion inklusive VIP-Lounges mit Steuergeldern gebaut wird, während normale Breitensportvereine für Kinder und Jugendliche maximal 30 % Zuschuss für ihre Infrastruktur erhalten und den Großteil selbst tragen müssen?</t>
  </si>
  <si>
    <t xml:space="preserve">Optionaler Freitext zu Wirtschaftlichkeit &amp; Finanzierung:</t>
  </si>
  <si>
    <t xml:space="preserve">Die VfB Oldenburg Fußball GmbH steht im marktwirtschaftlichen Wettbewerb um Talente und Sponsoren, denn der gewerbliche Unterhaltungsfußball arbeitet leistungsorientiert. </t>
  </si>
  <si>
    <t xml:space="preserve">Lokale Unternehmen des gewerblichen Sports sollen durch öffentliche Subventionen finanziell gestärkt werden und Vorteile erhalten</t>
  </si>
  <si>
    <t xml:space="preserve">Unterstützen Sie die Argumentation der aktuellen Stadtverwaltung, dass beim Drittliga-Stadion keine verdeckte Subventionierung eines kommerziellen Fußballunternehmens vorliegt? </t>
  </si>
  <si>
    <t xml:space="preserve">Wie werden Sie verhindern, dass der neue Stadtrat nach der Wahl im September ein finanzielles Desaster erbt, falls die EU-Kommission diese Konstruktion stoppt oder die VfB Oldenburg Fußball GmbH die sogenannte marktübliche Miete langfristig nicht bedienen kann?</t>
  </si>
  <si>
    <t xml:space="preserve">Das Stadionprojekt darf erst fortgesetzt werden, wenn die europäische Wettbewerbsaufsicht zugestimmt hat  (Artikel 108 Absatz 3 Satz 3 AEUV). </t>
  </si>
  <si>
    <t xml:space="preserve">In Anbetracht der gestiegenen Betriebsbeihilfen, die die Zuschüsse für Mitbewerber übersteigen, welche Obergrenze setzen Sie und wie wollen Sie diese Obergrenze durchsetzen?</t>
  </si>
  <si>
    <t xml:space="preserve">Für den Fall, dass durch die Nichteinhaltung des Stillstandsgebot nach Artikel 108 Absatz 3 Satz 3 AEUV der Stadt Oldenburg ein finanzieller Schaden entsteht, strebt KEIN StadionBau an, die Verantwortlichen persönlich haftbar zu machen. 
Werden Sie unser Bestreben, die Verursacher zur Verantwortung zu ziehen, im Rat der Stadt Oldenburg unterstützen?</t>
  </si>
  <si>
    <t xml:space="preserve">Optionaler Freitext zu Europäisches Wettbewerbsrecht:</t>
  </si>
  <si>
    <t xml:space="preserve">Das innerstädtische Areal an der Maastrichter Straße soll für gemeinwohlorientierte Nutzungen (z. B. Grünflächen, Begegnungsorte) offen gehalten werden:</t>
  </si>
  <si>
    <t xml:space="preserve">Die vollständige Versiegelung des geplanten Stadiongeländes an der Maastrichter Straße ist mit den Zielen einer nachhaltigen Stadtentwicklung (Schwammstadt) unvereinbar:</t>
  </si>
  <si>
    <t xml:space="preserve">Der Stadionneubau steht im Widerspruch zum Klimaziel der Stadt:</t>
  </si>
  <si>
    <t xml:space="preserve">Optionaler Freitext zu  Stadtentwicklung &amp; Flächennutzung:</t>
  </si>
  <si>
    <t xml:space="preserve">Vor einer Baugenehmigung muss ein vollständiges Verkehrsgutachten vorliegen, das alle relevanten Knotenpunkte berücksichtigt. Also auch den für den ÖPNV wichtigen Knotenpunkt Straßburger Straße x Bahnhofsplatz x Güterstraße und die Einfahrt zum ZOB von der Straßburger Straße, den shp nicht berücksichtigt hat: Wert 1 (Das shp-Gutachten reicht) bis 10 (Alle Knotenpunkte betrachten)</t>
  </si>
  <si>
    <t xml:space="preserve">Der Schutz von Anwohnenden vor Lärm und der Schutz geschützter Tierarten (z. B. Fledermäuse) müssen beim Stadionbau rechtssicher gewährleistet sein:</t>
  </si>
  <si>
    <t xml:space="preserve">Der DFB schreibt für das Flutlicht Kaltlicht vor. Die Pläne sehen vor, dies auf dem Tribünendach in der Flugbahn von Fledermäuse zu installieren, von wo es in die Umgebung streuen wird. Die Begründung der Stadtverwaltung: „Auf die Lizenzvorgaben des Verbandes zur Farbtemperatur des Flutlichts kann die Bauleitplanung keinen Einfluss nehmen.“  Wem geben Sie Vorrang? </t>
  </si>
  <si>
    <t xml:space="preserve">Optionaler Freitext zu Lärm, Verkehr &amp; Umwelt:</t>
  </si>
  <si>
    <t xml:space="preserve">Im neuen Stadtrat werde ich mich dafür einsetzen, dass die Förderung von Breiten-, Jugend- und Schulsport Vorrang vor der Subventionierung eines Drittliga-Stadions haben wird:</t>
  </si>
  <si>
    <t xml:space="preserve">Wie rechtfertigen Sie es gegenüber den 43.000 Sportlerinnen und Sportlern in Oldenburg, dass für ein kommerzielles Fußballstadion die strengen städtischen Sportförderrichtlinien de facto umgangen oder großzügiger ausgelegt werden, während ehrenamtlich geführte Vereine und Schulen um Hallenzeiten und Sanierungsmittel kämpfen?</t>
  </si>
  <si>
    <t xml:space="preserve">These: „Sportanlagen für den Profisport dürfen nicht auf Kosten von Schul- und Vereinssportflächen errichtet werden.“</t>
  </si>
  <si>
    <t xml:space="preserve">Wie stehen Sie zu der Aussage: Mit dem Stadionneubau wird ein “dritter Ort” geschaffen? </t>
  </si>
  <si>
    <t xml:space="preserve">Wie positionieren Sie sich zu dem Vorwurf, dass der Stadionneubau den etablierten und zuschauerstarken Spitzen-Basketball und insbesondere den professionellen Frauensport in Oldenburg wirtschaftlich und logistisch gefährdet?</t>
  </si>
  <si>
    <t xml:space="preserve">Welche Oldenburger Bundesligisten sollten bei einer unvermeidbaren Terminkollision am Wochenende weichen oder auf Zuschauer-Parkplätze verzichten? </t>
  </si>
  <si>
    <t xml:space="preserve">Werden Sie garantieren, dass der etablierte Basketball- und Frauen-Handballsport bei der Termin- und Parkplatzvergabe nicht hinter den (aktuell viertklassigen) Berufsfußballern zurückgestuft wird? Wie werden Sie das ggf. gegen die Anforderungen des DFB umsetzen?</t>
  </si>
  <si>
    <t xml:space="preserve">Optionaler Freitext zu Sport &amp; Gemeinwohl:</t>
  </si>
  <si>
    <t xml:space="preserve">Soll der Rat der Stadt, angesichts ungeklärter Rechtsfragen und fehlender Sportinfrastruktur für Schulen und Vereine, das Stadionprojekt neu bewerten, bevor weitere Aufträge vergeben werden?</t>
  </si>
  <si>
    <r>
      <rPr>
        <b val="true"/>
        <sz val="11"/>
        <color rgb="FFFFFFFF"/>
        <rFont val="Arial"/>
        <family val="0"/>
      </rPr>
      <t xml:space="preserve">Kommentare? 
</t>
    </r>
    <r>
      <rPr>
        <sz val="11"/>
        <color rgb="FFFFFFFF"/>
        <rFont val="Arial"/>
        <family val="0"/>
      </rPr>
      <t xml:space="preserve">Möchten Sie noch etwas anderes anmerken? (optionaler Freitext)</t>
    </r>
  </si>
  <si>
    <t xml:space="preserve">Punktzahl</t>
  </si>
  <si>
    <t xml:space="preserve">Punktzahl, gesamt</t>
  </si>
  <si>
    <t xml:space="preserve">Demokratie &amp; Bürgerbeteiligung</t>
  </si>
  <si>
    <t xml:space="preserve">Neu beurteilen?</t>
  </si>
  <si>
    <t xml:space="preserve">Spalte 37</t>
  </si>
  <si>
    <t xml:space="preserve">Spalte 36</t>
  </si>
  <si>
    <t xml:space="preserve">Jascha Rohr</t>
  </si>
  <si>
    <t xml:space="preserve">OB-Kandidat</t>
  </si>
  <si>
    <t xml:space="preserve">Keine</t>
  </si>
  <si>
    <t xml:space="preserve">Zu Frage 1: Zum Bau des Stadions gibt es Ratsbeschlüsse und damit ist die Frage als suggestiv zu bewerten. 
Zu Frage 2: Auch dies ist eine Suggestivfrage, da andere Stadtentwicklungsprojekte nicht genannt und in gleicher Weise beurteilt werden.</t>
  </si>
  <si>
    <t xml:space="preserve">Haben Sie bei dieser Frage den Datenschutz mitgedacht?</t>
  </si>
  <si>
    <t xml:space="preserve">Diese Frage wird zusammen mit dem neuen Stadtrat diskutiert und entschieden</t>
  </si>
  <si>
    <t xml:space="preserve">Keine Rechtfertigung nötig, da ich für die beschlossene 30% Sportförderung bin</t>
  </si>
  <si>
    <t xml:space="preserve">Die Frage, ob jemand der Befragten hier eine Preisgarantie abgeben kann, ist nicht redlich und irreführend.</t>
  </si>
  <si>
    <t xml:space="preserve">Die Aufgabe eines Oberbürgermeisters ist es oder sollte es sein, gemeinsam mit dem Stadtrat zukunftsweisende Lösungen zu finden.</t>
  </si>
  <si>
    <t xml:space="preserve">Solche Obergrenzen werden nicht vom OB festgesetzt, sondern vom Rat beschlossen.</t>
  </si>
  <si>
    <t xml:space="preserve">Um diese Fragen als zukünftiger Oberbürgermeister zu beantworten, bedarf es eines gründlichen Austausches von Menschen mit Expertise und den Bürgern und Bürgerinnen dieser Stadt.</t>
  </si>
  <si>
    <t xml:space="preserve">Keine Rechtfertigung nötig, da ich die 30% Sportförderung befürworte.</t>
  </si>
  <si>
    <t xml:space="preserve">Stimme ich nicht überein, da die Definition für den Begriff nicht zu den Rahmenbedingungen eines Stadions passt.</t>
  </si>
  <si>
    <t xml:space="preserve">Würden Sie diese Frage auch stellen, wenn der VfB in der 1. oder 2. Bundesliga spielen würde?</t>
  </si>
  <si>
    <t xml:space="preserve">Wie sollte eine solche Garantiebekundung wohl aussehen und was tun Sie, wenn die Garantie nicht eingehalten wird?</t>
  </si>
  <si>
    <t xml:space="preserve">Was erhoffen Sie sich von dieser Frage?</t>
  </si>
  <si>
    <t xml:space="preserve">Holger Martin Wilkens</t>
  </si>
  <si>
    <t xml:space="preserve">Bürger Bündnis Oldenburg</t>
  </si>
  <si>
    <t xml:space="preserve">Über Projekte dieser Größenordnung entscheiden nicht Verwaltung und ggf. auch Investoren allein, sondern die Oldenburger Bürgerinnen und Bürger. Ich fordere echte Bürgerbeteiligung und Bürgerentscheide bei kostenträchtigen Großprojekten wie dem Stadion – wer bezahlt oder auch mitbezahlt, muss mitentscheiden dürfen.</t>
  </si>
  <si>
    <t xml:space="preserve">Hier gab es gerade bei Großprojekten immer wieder aufkommenden Unmut bei den Bürgerinnen und Bürgern. Sicherlich muss nicht jeder Schritt der Verhandlungen öffentlich gemacht werden, die Ergebnisse aber sehr wohl. Bestes Beispiel hierfür: Das Flötenteich-Desaster.</t>
  </si>
  <si>
    <t xml:space="preserve">Mein und unser Ziel ist die Vermeidung des Stadions, ggf. sogar unter Hinnahme von Vertragsstrafen. Dies muss dringend geprüft werden. Hier ist der neue OB aber auch insbesondere der neue Stadtrat gefragt. Entscheidungen dieser Größenordnung müssen auch durch eine neue Zusammensetzung der politischen Entscheidungsträger und bei entsprechenden Mehrheiten revidiert werden können und müssen.</t>
  </si>
  <si>
    <t xml:space="preserve">Wie ich den OB auch schon im Verwaltungsrat gefragt habe: Wie erklären sie den Bürgern einen völlig desolaten Nutzungsplan? Hier wird außer dem VfB kaum etwas stattfinden können. Er verwies auf die Gastronomie, die viel erwirtschaften wird. Eine unglaubliche Antwort. Das Risiko für eine solche Gastronomie ist viel zu groß und Einnahmen kaum absehbar. Wer soll hier in Vorklasse gehen? Auch hier drohen weitere Verluste!</t>
  </si>
  <si>
    <t xml:space="preserve">Das Oldenburger Stadion wird nicht nur für die nächste Generation ein Desaster. Absehbar werden kaum Einnahmen fließen, außer den Mieteinnahmen vom VfB Oldenburg. Diese werden aber kaum nennenswert in die Gesamtkalkulation einfließen. Bei geschätzten Einnahmen von 15.000 € pro Spiel und daraus resultierenden ca. 300.000 € pro Jahr werden nur ca. 10 Prozent der Kosten gedeckt werden können, wahrscheinlich sogar weniger.
Nach 46-50 Jahren haben die Bürgerinnen und Bürger ca 150 Mio € bezahlt und haben dann einen sanierungsbedürftigen Stadion-Altbau.</t>
  </si>
  <si>
    <t xml:space="preserve">Es gibt in diesem Vertrag, der leider nicht vollständig vorliegt, hoffentlich entsprechende Exit-Klauseln. Es muss dann dringend geprüft werden, wie Oldenburg mit möglichst wenig Verlusten aus diesem unglaublichen Vorgang heraus kommen kann. Dem neuen OB und dem neuen Stadtrat drohen hier viele hitzige Diskussionen und Debatten, zu verantworten durch Ihre Vorgänger. Hier gilt es, für die Bürgerinnen und Bürger das Beste herauszuholen, was noch machbar ist.</t>
  </si>
  <si>
    <t xml:space="preserve">Grundsatz für mich und das BB-OL ist und bleibt: keine zusätzlichen Subventionierungen.</t>
  </si>
  <si>
    <t xml:space="preserve">Diese Regelungen bestehen zu Recht. Unverantwortliche regionale Auswüchse möchte man mit diesen Regelungen verhindern. Auf die Antworten der EU warten viele Gruppen zurecht.</t>
  </si>
  <si>
    <t xml:space="preserve">Es gibt für Stadtentwicklungen auch gute Ansätze, die Klimazielen entgegen kommen. Hier sind z.B. wissenschaftliche Projekte genannt. Hier gilt es aber immer, Einzelfälle zu prüfen, und größere Projekte im Hinblick auf klare Bürgerbeteiligungen anzugehen. </t>
  </si>
  <si>
    <t xml:space="preserve">Hier gilt es ganz klar, die bestehenden Vorschriften auch einzuhalten.</t>
  </si>
  <si>
    <t xml:space="preserve">Die Entscheidungen für das Stadion waren besonders für die Vereine, die Sportlerinnen und Sportler ein unverantwortlicher Schritt in die falsche Richtung.</t>
  </si>
  <si>
    <t xml:space="preserve">Angesichts der möglichen Definition ist dies eigentlich sogar eine Falschaussage. Außer zu den Heimspielen wird sich aufgrund der zu erwartenden seltenen Nutzung des Stadions hier voraussichtlich wenig abspielen.</t>
  </si>
  <si>
    <t xml:space="preserve">Ich halte den Stadionneubau direkt an den Hallen auch für nicht günstig. Hier hätte man schon früh in die Modernisierung und in den Erhalt de Marschweg-Satdions investieren müssen.</t>
  </si>
  <si>
    <t xml:space="preserve">Eine Zurückstufung wird es nicht geben. Unsere und meine Einstellung zum Stadion sind bekannt. Wir werden versuchen, einen Stadionneubau in der beschlossenen Form auch weiterhin zu verhindern.</t>
  </si>
  <si>
    <t xml:space="preserve">Gerade der Sport ist immer noch eine zentrale Klammer der Gesellschaft. Dies spiegelt sich in den Vereinen und deren Strukturen in Oldenburg klar wider. Familien binden sich oftmals komplett ein, ihre Kinder nehmen in sehr großer Anzahl am Vereinsleben teil. Dies gilt es zu erhalten und wo immer möglich auch auszubauen.</t>
  </si>
  <si>
    <t xml:space="preserve">Meine Hoffnung besteht in der neuen Zusammensetzung des Stadtrates. Hier gilt es auch für mich und uns als Bürger Bündnis gut zu informieren und die Bürgerinnen und Bürger mitzunehmen auf unserem Weg. Bei entsprechenden Wahlergebnissen ist ein Umsteuern auch in dieser Frage (Stadion) immer noch möglich.</t>
  </si>
  <si>
    <t xml:space="preserve">Ralph Butzin</t>
  </si>
  <si>
    <t xml:space="preserve">echt Oldenburg</t>
  </si>
  <si>
    <t xml:space="preserve">Ich sehe beim Thema: Umbau Pferdemarkt / Wallring ebenfalls eine Bürgerbefragung, denn ich gehe von einem Bauvorhaben von mehr als 5 Jahren aus und eine Investitionssumme von mindestens 100 Mio. €. </t>
  </si>
  <si>
    <t xml:space="preserve">Wir können nur Vertrauen in die Politik zurückgewinnen, wenn diese transparent agiert. </t>
  </si>
  <si>
    <t xml:space="preserve">Keine, denn es ist nicht die die Aufgabe der Stadt den Unterhalt des Stadions sicherzustellen. Die Stadiongesellschaft muss ein tragfähiges realistisches Konzept mit gezeichneten Verträgern vorlegen und nicht ausschließlich auf die Übernahme der Kosten durch die Stadt hoffen. Falls es zum Bau kommen soll  muss sich das Stadion sukzessive selbst tragen. </t>
  </si>
  <si>
    <t xml:space="preserve">Dafür gibt es keine Rechtfertigung , denn in Oldenburg sind ca. 40.000 Bürger in Sportvereinen organisiert. Hinzu kommt, dass die Sporthallen auch für den Schulsport genutzt werden. Die Investitionen stehen in keinem Verhältnis zumal wir hohen fortlaufenden Sanierungsbedarf haben. </t>
  </si>
  <si>
    <t xml:space="preserve">Hier geht es nur um die vereinfachte Meldung an die EU Kommission von ca. 2 Mio. € da diese den Verlustausgleich bis 2,2 Mio. € erlaubt. Die Durchsetzung bei laufenden Betrieb wird eine großer Herausforderung. es braucht im Prinzip eine stetige Kontrolle. Dies wäre nur durch eine externe Prüfung möglich die dauerhaft die Geschäfte begleitet. Dazu gehören dann auch monatliche Leistungskennzahlen die zuvor in allen Bereichen festgelegt werden. Dieser Bereich erfordert sehr starken dauerhaften Focus. </t>
  </si>
  <si>
    <t xml:space="preserve">Wir werden Mehrheiten finden müssen und durch Klarheit und Fakten die Mehrheit der Bürger davon überzeugen, dass eine Bürgerbefragung das einzige richtige Mittel sein kann, um den Rat zu bewegen die Entscheidung zu revidieren. </t>
  </si>
  <si>
    <t xml:space="preserve">Hier geht es nur um die vereinfachte Meldung an die EU Kommission von ca. 2 Mio. € da diese  den Verlustausgleich bis 2,2 Mio. € erlaubt. Die Durchsetzung bei laufenden Betrieb wird eine großer Herausforderung. es braucht im Prinzip eine stetige Kontrolle. Dies wäre nur durch eine externe Prüfung möglich die dauerhaft die Geschäfte begleitet. Dazu gehören dann auch monatliche Leistungskennzahlen die zuvor in allen Bereichen festgelegt werden. Dieser Bereich erfordert sehr starken dauerhaften Focus. </t>
  </si>
  <si>
    <t xml:space="preserve">Bezogen auf die letzte Frage sehe ich leider nur wenig Aussicht auf Erfolg. </t>
  </si>
  <si>
    <t xml:space="preserve">Hier gibt es intelligente LED Fluchtlichtsysteme die die es ermöglichen Farbtemperatur nach Bedarf zu verändern. Diese sind allerdings 2 - 3 mal kostenintensiver. Sicher sind diese Zusatzkosten nicht in der Planung enthalten. Werden aber später als notwenig angesehen. Hier sind wir dann wieder beim "Totalunternehmer". Jedwede Veränderung/Abweichung wird sehr kostenintensiv sein. </t>
  </si>
  <si>
    <t xml:space="preserve">Das kann man nicht rechtfertigen. Es ist einfach falsch. Wir setzten die zur Verfügung stehenden Mittel falsch ein und schaffen durch die entstehende Zinslast und den Abbau von Liquidität weniger Spielraum für freiwillige soziale Leistungen. </t>
  </si>
  <si>
    <t xml:space="preserve">Natürlich ist das ein Stadion ein Ort der Begegnung, aber die Finanzierung steht nicht im Verhältnis zum Nutzen. Für mehr als 60 Mio. € gibt es bessere Umsetzungsmöglichkeiten um "dritte Orte" zu schaffen. </t>
  </si>
  <si>
    <t xml:space="preserve">Letztendlich hat Oldenburg nicht die Wirtschaftskraft um Förderung gleichermaßen sicherzustellen. Durch eigene Großveranstaltungen kann ich sagen das die Mittel sehr begrenzt sind. Am Ende wird sicher ein Verein große Abstriche machen müssen. Leider wahrscheinlich im ersten Schritt der Frauenhandball. </t>
  </si>
  <si>
    <t xml:space="preserve">Es gibt Erfahrungen aus den letzten Jahren hinsichtlich der benötigten Parkplätze für die EWE Baskets wie aber auch für die Handballerinnen des VfL Oldenburg. Diese sind Grundlage für die freien Parkplätze die dem VfB Oldenburg zur Verfügung stehen würden. Gegenfalls müssen die Vorgaben des DFB mit einem Park &amp; Right System umgesetzt werden. Das genaue Regelwerk ist mit nicht bekannt, aber ich werde nicht zwei etablierte Vereine benachteiligen. </t>
  </si>
  <si>
    <t xml:space="preserve">Heike Boldt</t>
  </si>
  <si>
    <t xml:space="preserve">OB-Kandidatin</t>
  </si>
  <si>
    <t xml:space="preserve">Die Linke</t>
  </si>
  <si>
    <t xml:space="preserve">Bei Projekten dieser Größenordnung muss die Stadtgesellschaft mitbestimmen können. Dafür braucht es Diskussionsformate und Beteiligungsmöglichkeiten bereits vor einer Bürgerbefragung, um sich selber umfassend informieren und mit anderen austauschen zu können. Die Barrieren dafür müssen möglichst niedrig sein, damit sich alle beteiligen können – vor allem die Betroffenen des Stadtteils, in dem ein solches Projekt umgesetzt werden soll. Das Wahlprogramm würde ich nicht als Voraussetzung sehen. Es ist für mich eine wichtige Aufgabenliste. Aber auch andere Aufgaben bzw. Projekte dürfen dazu kommen, vor allem, wenn es von den Menschen der Stadt so gewünscht ist, müssen aber entsprechend diskutiert werden.</t>
  </si>
  <si>
    <t xml:space="preserve">keine Antwort</t>
  </si>
  <si>
    <t xml:space="preserve">Ich sehe kaum Möglichkeiten für Einsparungen und werde mich stattdessen dafür einsetzen, dass die Kommunen mit genügend Finanzen ausgestattet sind. Bund und Land müssen für die Aufgaben bezahlen, die sie an die Kommunen geben. Über eine Vermögenssteuer und die Reformierung der Erbschaftssteuer könnten Kommunale Haushalte endlich entlastet werden, so dass trotz Stadion die wichtige Arbeit von Initiativen und Vereinen weiterhin ausreichend unterstützt wird, auch andere Sportstätten saniert oder gebaut werden können und wir ausreichend Kita-Plätze und entsprechendes Fachpersonal haben.</t>
  </si>
  <si>
    <t xml:space="preserve">Das ist nicht zu rechtfertigen. Wenn die Stadt Oldenburg so viel Geld für ein Stadion aufbringt, muss die Nutzung in der Hand der Stadt bzw. ihrer Menschen bleiben. Wenn es nicht der Rasen ist, den wir nutzen dürfen, so doch die Räume, die entstehen. Die sollten kostenfrei oder günstig für Sport-, Bildungs-, Kreativangebote zur Verfügung gestellt werden, für Gruppen, die sich treffen wollen, für die Nachbarschaft. Auch der Bereich vor und um das Stadion sollte so gestaltet werden, dass man sich dort gut bewegen und aufhalten kann. Auch deshalb befürchte ich, dass wir mit 60 Millionen Euro nicht auskommen werden.</t>
  </si>
  <si>
    <t xml:space="preserve">Das ist eine Aufgabe für den jetzigen Stadtrat. Falls die EU-Kommission das Konstrukt stoppt, muss geprüft werden, unter welchen Bedingungen die Stadt aus den Verträgen kommt oder welche Finanzierung dann möglich ist. Im besten Fall gibt es dann die Bürgerbefragung zur Zukunft des Stadionbaus unter dem dann neuen Sachverhalt. Das fällt dann ggf. schon dem neuen Stadtrat zu. Der konstituiert sich ja erst im November.</t>
  </si>
  <si>
    <t xml:space="preserve">Bevor jemand persönlich haftbar gemacht werden kann, muss sauber geprüft werden, ob mutwillig Schaden für die Stadt und ihrer Einwohner*innen in Kauf genommen wurde. Ich gehe aber davon aus, dass die Verantwortlichen nach bestem Wissen handeln und sich nicht von einem persönlichen Traum leiten lassen und dabei ihre Vernunft vergessen.</t>
  </si>
  <si>
    <t xml:space="preserve">Wie bereits an anderer Stelle geschrieben, werde ich mich auch beim Stadionbau für eine gemeinnützige Nutzung einsetzen. Wir haben in Oldenburg kaum Orte, an denen man sich zwanglos treffen kann, ohne auf Gastronomie zugreifen zu müssen. Weitere Orte für Bewegung und Begegnung werden gebraucht. 
Auch sollte das Stadion so gebaut werden, dass es nicht im Widerspruch zu den Klimazielen steht. Wenn dem noch nicht so ist, muss das Baukonzept angepasst werden. Ist das nicht möglich, dann steht das Stadion im Widerspruch zum Klimaziel.</t>
  </si>
  <si>
    <t xml:space="preserve">Das lässt sich nicht rechtfertigen. Zum einen muss gleiches Recht für alle gelten. Zum anderen sollte das nicht gegeneinander diskutiert werden, weil sowohl Breitensport als auch Berufssport möglich sein muss. Ich finde es falsch, beides gegeneinander auszuspielen.</t>
  </si>
  <si>
    <t xml:space="preserve">Nach jetzigem Nutzungsplan wird es kein „dritter Ort“. Ich werde mich aber dafür einsetzen, dass es einer wird, wie auch an anderer Stelle bereits dargestellt.</t>
  </si>
  <si>
    <t xml:space="preserve">control</t>
  </si>
</sst>
</file>

<file path=xl/styles.xml><?xml version="1.0" encoding="utf-8"?>
<styleSheet xmlns="http://schemas.openxmlformats.org/spreadsheetml/2006/main">
  <numFmts count="2">
    <numFmt numFmtId="164" formatCode="General"/>
    <numFmt numFmtId="165" formatCode="#,##0"/>
  </numFmts>
  <fonts count="40">
    <font>
      <sz val="10"/>
      <color rgb="FF000000"/>
      <name val="Arial"/>
      <family val="0"/>
    </font>
    <font>
      <sz val="10"/>
      <name val="Arial"/>
      <family val="0"/>
    </font>
    <font>
      <sz val="10"/>
      <name val="Arial"/>
      <family val="0"/>
    </font>
    <font>
      <sz val="10"/>
      <name val="Arial"/>
      <family val="0"/>
    </font>
    <font>
      <b val="true"/>
      <sz val="12"/>
      <color rgb="FFFFFFFF"/>
      <name val="Bahnschrift SemiBold"/>
      <family val="2"/>
    </font>
    <font>
      <b val="true"/>
      <sz val="11"/>
      <color rgb="FFFFFFFF"/>
      <name val="Noto Sans Lisu"/>
      <family val="2"/>
    </font>
    <font>
      <sz val="9"/>
      <color rgb="FFFFFFFF"/>
      <name val="Noto Sans Lisu"/>
      <family val="2"/>
    </font>
    <font>
      <b val="true"/>
      <sz val="11"/>
      <color rgb="FFFFFFFF"/>
      <name val="Arial"/>
      <family val="0"/>
    </font>
    <font>
      <sz val="11"/>
      <color rgb="FFFFFFFF"/>
      <name val="Arial"/>
      <family val="0"/>
    </font>
    <font>
      <b val="true"/>
      <sz val="9"/>
      <color rgb="FFFFFFFF"/>
      <name val="Noto Sans Lisu"/>
      <family val="2"/>
    </font>
    <font>
      <b val="true"/>
      <sz val="10"/>
      <color rgb="FFFFFFFF"/>
      <name val="Arial"/>
      <family val="0"/>
    </font>
    <font>
      <sz val="9"/>
      <color rgb="FF000000"/>
      <name val="Noto Sans Lisu"/>
      <family val="2"/>
    </font>
    <font>
      <b val="true"/>
      <sz val="11"/>
      <color rgb="FFB85C00"/>
      <name val="Arial"/>
      <family val="0"/>
    </font>
    <font>
      <sz val="11"/>
      <color rgb="FFB85C00"/>
      <name val="Arial"/>
      <family val="0"/>
    </font>
    <font>
      <sz val="9"/>
      <color rgb="FFB85C00"/>
      <name val="Arial"/>
      <family val="0"/>
    </font>
    <font>
      <sz val="10"/>
      <color rgb="FFB85C00"/>
      <name val="Arial"/>
      <family val="0"/>
    </font>
    <font>
      <b val="true"/>
      <sz val="10"/>
      <color rgb="FFB85C00"/>
      <name val="Arial"/>
      <family val="0"/>
    </font>
    <font>
      <b val="true"/>
      <sz val="11"/>
      <color rgb="FF355269"/>
      <name val="Arial"/>
      <family val="0"/>
    </font>
    <font>
      <sz val="11"/>
      <color rgb="FF355269"/>
      <name val="Arial"/>
      <family val="0"/>
    </font>
    <font>
      <sz val="9"/>
      <color rgb="FF355269"/>
      <name val="Arial"/>
      <family val="0"/>
    </font>
    <font>
      <b val="true"/>
      <sz val="10"/>
      <color rgb="FF355269"/>
      <name val="Arial"/>
      <family val="0"/>
    </font>
    <font>
      <sz val="10"/>
      <color rgb="FF355269"/>
      <name val="Arial"/>
      <family val="0"/>
    </font>
    <font>
      <sz val="9"/>
      <color rgb="FF000000"/>
      <name val="Arial"/>
      <family val="0"/>
    </font>
    <font>
      <b val="true"/>
      <sz val="11"/>
      <color rgb="FF780373"/>
      <name val="Arial"/>
      <family val="0"/>
    </font>
    <font>
      <sz val="11"/>
      <color rgb="FF780373"/>
      <name val="Arial"/>
      <family val="0"/>
    </font>
    <font>
      <sz val="9"/>
      <color rgb="FF780373"/>
      <name val="Arial"/>
      <family val="0"/>
    </font>
    <font>
      <sz val="10"/>
      <color rgb="FF780373"/>
      <name val="Arial"/>
      <family val="0"/>
    </font>
    <font>
      <b val="true"/>
      <sz val="11"/>
      <color rgb="FF127622"/>
      <name val="Arial"/>
      <family val="0"/>
    </font>
    <font>
      <sz val="11"/>
      <color rgb="FF127622"/>
      <name val="Arial"/>
      <family val="0"/>
    </font>
    <font>
      <sz val="9"/>
      <color rgb="FF127622"/>
      <name val="Arial"/>
      <family val="0"/>
    </font>
    <font>
      <b val="true"/>
      <sz val="10"/>
      <color rgb="FF127622"/>
      <name val="Arial"/>
      <family val="0"/>
    </font>
    <font>
      <sz val="10"/>
      <color rgb="FF127622"/>
      <name val="Arial"/>
      <family val="0"/>
    </font>
    <font>
      <b val="true"/>
      <sz val="11"/>
      <color rgb="FF650953"/>
      <name val="Arial"/>
      <family val="0"/>
    </font>
    <font>
      <sz val="11"/>
      <color rgb="FF650953"/>
      <name val="Arial"/>
      <family val="0"/>
    </font>
    <font>
      <sz val="9"/>
      <color rgb="FF650953"/>
      <name val="Arial"/>
      <family val="0"/>
    </font>
    <font>
      <b val="true"/>
      <sz val="10"/>
      <color rgb="FF650953"/>
      <name val="Arial"/>
      <family val="0"/>
    </font>
    <font>
      <sz val="10"/>
      <color rgb="FF650953"/>
      <name val="Arial"/>
      <family val="0"/>
    </font>
    <font>
      <b val="true"/>
      <sz val="11"/>
      <color rgb="FF000000"/>
      <name val="Arial"/>
      <family val="0"/>
    </font>
    <font>
      <sz val="11"/>
      <color rgb="FF000000"/>
      <name val="Arial"/>
      <family val="0"/>
    </font>
    <font>
      <b val="true"/>
      <sz val="10"/>
      <color rgb="FF000000"/>
      <name val="Arial"/>
      <family val="0"/>
    </font>
  </fonts>
  <fills count="17">
    <fill>
      <patternFill patternType="none"/>
    </fill>
    <fill>
      <patternFill patternType="gray125"/>
    </fill>
    <fill>
      <patternFill patternType="solid">
        <fgColor rgb="FF000000"/>
        <bgColor rgb="FF111111"/>
      </patternFill>
    </fill>
    <fill>
      <patternFill patternType="solid">
        <fgColor rgb="FF472702"/>
        <bgColor rgb="FF50200C"/>
      </patternFill>
    </fill>
    <fill>
      <patternFill patternType="solid">
        <fgColor rgb="FF383D3C"/>
        <bgColor rgb="FF355269"/>
      </patternFill>
    </fill>
    <fill>
      <patternFill patternType="solid">
        <fgColor rgb="FF50200C"/>
        <bgColor rgb="FF472702"/>
      </patternFill>
    </fill>
    <fill>
      <patternFill patternType="solid">
        <fgColor rgb="FF362413"/>
        <bgColor rgb="FF472702"/>
      </patternFill>
    </fill>
    <fill>
      <patternFill patternType="solid">
        <fgColor rgb="FF706E0C"/>
        <bgColor rgb="FF784B04"/>
      </patternFill>
    </fill>
    <fill>
      <patternFill patternType="solid">
        <fgColor rgb="FF8D281E"/>
        <bgColor rgb="FF813709"/>
      </patternFill>
    </fill>
    <fill>
      <patternFill patternType="solid">
        <fgColor rgb="FF784B04"/>
        <bgColor rgb="FF7B3D00"/>
      </patternFill>
    </fill>
    <fill>
      <patternFill patternType="solid">
        <fgColor rgb="FF813709"/>
        <bgColor rgb="FF7B3D00"/>
      </patternFill>
    </fill>
    <fill>
      <patternFill patternType="solid">
        <fgColor rgb="FFCCCCCC"/>
        <bgColor rgb="FFCCCCFF"/>
      </patternFill>
    </fill>
    <fill>
      <patternFill patternType="solid">
        <fgColor rgb="FF7B3D00"/>
        <bgColor rgb="FF813709"/>
      </patternFill>
    </fill>
    <fill>
      <patternFill patternType="solid">
        <fgColor rgb="FF3465A4"/>
        <bgColor rgb="FF355269"/>
      </patternFill>
    </fill>
    <fill>
      <patternFill patternType="solid">
        <fgColor rgb="FFFFB66C"/>
        <bgColor rgb="FFFF99CC"/>
      </patternFill>
    </fill>
    <fill>
      <patternFill patternType="solid">
        <fgColor rgb="FF666666"/>
        <bgColor rgb="FF706E0C"/>
      </patternFill>
    </fill>
    <fill>
      <patternFill patternType="solid">
        <fgColor rgb="FF111111"/>
        <bgColor rgb="FF000000"/>
      </patternFill>
    </fill>
  </fills>
  <borders count="6">
    <border diagonalUp="false" diagonalDown="false">
      <left/>
      <right/>
      <top/>
      <bottom/>
      <diagonal/>
    </border>
    <border diagonalUp="false" diagonalDown="false">
      <left/>
      <right style="thin"/>
      <top/>
      <bottom/>
      <diagonal/>
    </border>
    <border diagonalUp="false" diagonalDown="false">
      <left/>
      <right/>
      <top style="thin"/>
      <bottom style="thin"/>
      <diagonal/>
    </border>
    <border diagonalUp="false" diagonalDown="false">
      <left/>
      <right style="thin"/>
      <top style="thin"/>
      <bottom style="thin"/>
      <diagonal/>
    </border>
    <border diagonalUp="false" diagonalDown="false">
      <left/>
      <right/>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false" applyProtection="false">
      <alignment horizontal="general" vertical="bottom" textRotation="0" wrapText="false" indent="0" shrinkToFit="false"/>
      <protection locked="true" hidden="false"/>
    </xf>
    <xf numFmtId="164" fontId="4" fillId="3" borderId="0" xfId="0" applyFont="true" applyBorder="false" applyAlignment="true" applyProtection="false">
      <alignment horizontal="center" vertical="center" textRotation="0" wrapText="false" indent="0" shrinkToFit="false"/>
      <protection locked="true" hidden="false"/>
    </xf>
    <xf numFmtId="164" fontId="4" fillId="4" borderId="0" xfId="0" applyFont="true" applyBorder="false" applyAlignment="true" applyProtection="false">
      <alignment horizontal="center" vertical="center" textRotation="0" wrapText="false" indent="0" shrinkToFit="false"/>
      <protection locked="true" hidden="false"/>
    </xf>
    <xf numFmtId="164" fontId="4" fillId="5" borderId="0" xfId="0" applyFont="true" applyBorder="false" applyAlignment="true" applyProtection="false">
      <alignment horizontal="center" vertical="center" textRotation="0" wrapText="false" indent="0" shrinkToFit="false"/>
      <protection locked="true" hidden="false"/>
    </xf>
    <xf numFmtId="164" fontId="4" fillId="6" borderId="0" xfId="0" applyFont="true" applyBorder="false" applyAlignment="true" applyProtection="false">
      <alignment horizontal="center" vertical="center" textRotation="0" wrapText="false" indent="0" shrinkToFit="false"/>
      <protection locked="true" hidden="false"/>
    </xf>
    <xf numFmtId="164" fontId="4" fillId="7" borderId="0" xfId="0" applyFont="true" applyBorder="false" applyAlignment="true" applyProtection="false">
      <alignment horizontal="center" vertical="center" textRotation="0" wrapText="false" indent="0" shrinkToFit="false"/>
      <protection locked="true" hidden="false"/>
    </xf>
    <xf numFmtId="164" fontId="4" fillId="8" borderId="0" xfId="0" applyFont="true" applyBorder="false" applyAlignment="true" applyProtection="false">
      <alignment horizontal="center" vertical="center" textRotation="0" wrapText="false" indent="0" shrinkToFit="false"/>
      <protection locked="true" hidden="false"/>
    </xf>
    <xf numFmtId="164" fontId="4" fillId="9" borderId="0" xfId="0" applyFont="true" applyBorder="false" applyAlignment="true" applyProtection="false">
      <alignment horizontal="center" vertical="center" textRotation="0" wrapText="false" indent="0" shrinkToFit="false"/>
      <protection locked="true" hidden="false"/>
    </xf>
    <xf numFmtId="164" fontId="4" fillId="1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11" borderId="0" xfId="0" applyFont="true" applyBorder="false" applyAlignment="true" applyProtection="false">
      <alignment horizontal="center" vertical="top" textRotation="0" wrapText="true" indent="0" shrinkToFit="false"/>
      <protection locked="true" hidden="false"/>
    </xf>
    <xf numFmtId="164" fontId="5" fillId="11" borderId="1" xfId="0" applyFont="true" applyBorder="true" applyAlignment="true" applyProtection="false">
      <alignment horizontal="center" vertical="top" textRotation="0" wrapText="true" indent="0" shrinkToFit="false"/>
      <protection locked="true" hidden="false"/>
    </xf>
    <xf numFmtId="164" fontId="6" fillId="11" borderId="0" xfId="0" applyFont="true" applyBorder="false" applyAlignment="true" applyProtection="false">
      <alignment horizontal="center" vertical="top" textRotation="0" wrapText="true" indent="0" shrinkToFit="false"/>
      <protection locked="true" hidden="false"/>
    </xf>
    <xf numFmtId="164" fontId="6" fillId="12" borderId="0" xfId="0" applyFont="true" applyBorder="false" applyAlignment="true" applyProtection="false">
      <alignment horizontal="center" vertical="top" textRotation="0" wrapText="true" indent="0" shrinkToFit="false"/>
      <protection locked="true" hidden="false"/>
    </xf>
    <xf numFmtId="164" fontId="6" fillId="13" borderId="0" xfId="0" applyFont="true" applyBorder="false" applyAlignment="true" applyProtection="false">
      <alignment horizontal="center" vertical="top" textRotation="0" wrapText="true" indent="0" shrinkToFit="false"/>
      <protection locked="true" hidden="false"/>
    </xf>
    <xf numFmtId="164" fontId="6" fillId="14" borderId="0" xfId="0" applyFont="true" applyBorder="false" applyAlignment="true" applyProtection="false">
      <alignment horizontal="center" vertical="top" textRotation="0" wrapText="true" indent="0" shrinkToFit="false"/>
      <protection locked="true" hidden="false"/>
    </xf>
    <xf numFmtId="164" fontId="7" fillId="10" borderId="0" xfId="0" applyFont="true" applyBorder="false" applyAlignment="true" applyProtection="false">
      <alignment horizontal="center" vertical="top" textRotation="0" wrapText="true" indent="0" shrinkToFit="false"/>
      <protection locked="true" hidden="false"/>
    </xf>
    <xf numFmtId="164" fontId="9" fillId="15" borderId="0" xfId="0" applyFont="true" applyBorder="false" applyAlignment="true" applyProtection="false">
      <alignment horizontal="center" vertical="center" textRotation="0" wrapText="true" indent="0" shrinkToFit="false"/>
      <protection locked="true" hidden="false"/>
    </xf>
    <xf numFmtId="164" fontId="10" fillId="16" borderId="0" xfId="0" applyFont="true" applyBorder="false" applyAlignment="true" applyProtection="false">
      <alignment horizontal="general" vertical="center" textRotation="0" wrapText="true" indent="0" shrinkToFit="false"/>
      <protection locked="true" hidden="false"/>
    </xf>
    <xf numFmtId="164" fontId="9" fillId="16" borderId="0" xfId="0" applyFont="true" applyBorder="false" applyAlignment="true" applyProtection="false">
      <alignment horizontal="center" vertical="center" textRotation="0" wrapText="true" indent="0" shrinkToFit="false"/>
      <protection locked="true" hidden="false"/>
    </xf>
    <xf numFmtId="164" fontId="11" fillId="0" borderId="0" xfId="0" applyFont="true" applyBorder="false" applyAlignment="true" applyProtection="false">
      <alignment horizontal="center" vertical="top" textRotation="0" wrapText="true" indent="0" shrinkToFit="false"/>
      <protection locked="true" hidden="false"/>
    </xf>
    <xf numFmtId="164" fontId="12" fillId="0" borderId="2" xfId="0" applyFont="true" applyBorder="true" applyAlignment="true" applyProtection="false">
      <alignment horizontal="general" vertical="center" textRotation="0" wrapText="false" indent="0" shrinkToFit="false"/>
      <protection locked="true" hidden="false"/>
    </xf>
    <xf numFmtId="164" fontId="12" fillId="0" borderId="3" xfId="0" applyFont="true" applyBorder="true" applyAlignment="true" applyProtection="false">
      <alignment horizontal="general" vertical="center" textRotation="0" wrapText="false" indent="0" shrinkToFit="false"/>
      <protection locked="true" hidden="false"/>
    </xf>
    <xf numFmtId="164" fontId="13" fillId="0" borderId="2" xfId="0" applyFont="true" applyBorder="true" applyAlignment="true" applyProtection="false">
      <alignment horizontal="general" vertical="center" textRotation="0" wrapText="false" indent="0" shrinkToFit="false"/>
      <protection locked="true" hidden="false"/>
    </xf>
    <xf numFmtId="164" fontId="14" fillId="0" borderId="2" xfId="0" applyFont="true" applyBorder="true" applyAlignment="true" applyProtection="false">
      <alignment horizontal="general" vertical="top" textRotation="0" wrapText="true" indent="0" shrinkToFit="false"/>
      <protection locked="true" hidden="false"/>
    </xf>
    <xf numFmtId="164" fontId="15" fillId="0" borderId="2" xfId="0" applyFont="true" applyBorder="true" applyAlignment="false" applyProtection="false">
      <alignment horizontal="general" vertical="bottom" textRotation="0" wrapText="false" indent="0" shrinkToFit="false"/>
      <protection locked="true" hidden="false"/>
    </xf>
    <xf numFmtId="164" fontId="14" fillId="0" borderId="2" xfId="0" applyFont="true" applyBorder="true" applyAlignment="true" applyProtection="false">
      <alignment horizontal="general" vertical="bottom" textRotation="0" wrapText="true" indent="0" shrinkToFit="false"/>
      <protection locked="true" hidden="false"/>
    </xf>
    <xf numFmtId="165" fontId="16" fillId="0" borderId="2" xfId="0" applyFont="true" applyBorder="true" applyAlignment="true" applyProtection="false">
      <alignment horizontal="center" vertical="center" textRotation="0" wrapText="true" indent="0" shrinkToFit="false"/>
      <protection locked="true" hidden="false"/>
    </xf>
    <xf numFmtId="164" fontId="15" fillId="0" borderId="2" xfId="0" applyFont="true" applyBorder="true" applyAlignment="true" applyProtection="false">
      <alignment horizontal="general" vertical="center" textRotation="0" wrapText="false" indent="0" shrinkToFit="false"/>
      <protection locked="true" hidden="false"/>
    </xf>
    <xf numFmtId="164" fontId="17" fillId="0" borderId="4" xfId="0" applyFont="true" applyBorder="true" applyAlignment="true" applyProtection="false">
      <alignment horizontal="general" vertical="center" textRotation="0" wrapText="false" indent="0" shrinkToFit="false"/>
      <protection locked="true" hidden="false"/>
    </xf>
    <xf numFmtId="164" fontId="17" fillId="0" borderId="5" xfId="0" applyFont="true" applyBorder="true" applyAlignment="true" applyProtection="false">
      <alignment horizontal="general" vertical="center" textRotation="0" wrapText="false" indent="0" shrinkToFit="false"/>
      <protection locked="true" hidden="false"/>
    </xf>
    <xf numFmtId="164" fontId="18" fillId="0" borderId="4" xfId="0" applyFont="true" applyBorder="true" applyAlignment="true" applyProtection="false">
      <alignment horizontal="general" vertical="center" textRotation="0" wrapText="false" indent="0" shrinkToFit="false"/>
      <protection locked="true" hidden="false"/>
    </xf>
    <xf numFmtId="164" fontId="19" fillId="0" borderId="4" xfId="0" applyFont="true" applyBorder="true" applyAlignment="true" applyProtection="false">
      <alignment horizontal="general" vertical="top" textRotation="0" wrapText="true" indent="0" shrinkToFit="false"/>
      <protection locked="true" hidden="false"/>
    </xf>
    <xf numFmtId="164" fontId="19" fillId="0" borderId="4" xfId="0" applyFont="true" applyBorder="true" applyAlignment="true" applyProtection="false">
      <alignment horizontal="general" vertical="center" textRotation="0" wrapText="true" indent="0" shrinkToFit="false"/>
      <protection locked="true" hidden="false"/>
    </xf>
    <xf numFmtId="164" fontId="19" fillId="0" borderId="4" xfId="0" applyFont="true" applyBorder="true" applyAlignment="true" applyProtection="false">
      <alignment horizontal="general" vertical="bottom" textRotation="0" wrapText="true" indent="0" shrinkToFit="false"/>
      <protection locked="true" hidden="false"/>
    </xf>
    <xf numFmtId="165" fontId="20" fillId="0" borderId="2" xfId="0" applyFont="true" applyBorder="true" applyAlignment="true" applyProtection="false">
      <alignment horizontal="center" vertical="center" textRotation="0" wrapText="true" indent="0" shrinkToFit="false"/>
      <protection locked="true" hidden="false"/>
    </xf>
    <xf numFmtId="164" fontId="21" fillId="0" borderId="2" xfId="0" applyFont="true" applyBorder="true" applyAlignment="true" applyProtection="false">
      <alignment horizontal="general" vertical="center" textRotation="0" wrapText="false" indent="0" shrinkToFit="false"/>
      <protection locked="true" hidden="false"/>
    </xf>
    <xf numFmtId="164" fontId="21" fillId="0" borderId="4" xfId="0" applyFont="true" applyBorder="true" applyAlignment="true" applyProtection="false">
      <alignment horizontal="general" vertical="center" textRotation="0" wrapText="false" indent="0" shrinkToFit="false"/>
      <protection locked="true" hidden="false"/>
    </xf>
    <xf numFmtId="164" fontId="21" fillId="0" borderId="4"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22"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22"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false" applyAlignment="true" applyProtection="false">
      <alignment horizontal="general" vertical="center" textRotation="0" wrapText="false" indent="0" shrinkToFit="false"/>
      <protection locked="true" hidden="false"/>
    </xf>
    <xf numFmtId="164" fontId="23" fillId="0" borderId="1" xfId="0" applyFont="true" applyBorder="tru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general" vertical="center" textRotation="0" wrapText="false" indent="0" shrinkToFit="false"/>
      <protection locked="true" hidden="false"/>
    </xf>
    <xf numFmtId="164" fontId="25" fillId="0" borderId="0" xfId="0" applyFont="true" applyBorder="false" applyAlignment="true" applyProtection="false">
      <alignment horizontal="general" vertical="top" textRotation="0" wrapText="true" indent="0" shrinkToFit="false"/>
      <protection locked="true" hidden="false"/>
    </xf>
    <xf numFmtId="164" fontId="25" fillId="0" borderId="0" xfId="0" applyFont="true" applyBorder="false" applyAlignment="true" applyProtection="false">
      <alignment horizontal="general" vertical="center" textRotation="0" wrapText="tru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27" fillId="0" borderId="0" xfId="0" applyFont="true" applyBorder="false" applyAlignment="true" applyProtection="false">
      <alignment horizontal="general" vertical="center" textRotation="0" wrapText="false" indent="0" shrinkToFit="false"/>
      <protection locked="true" hidden="false"/>
    </xf>
    <xf numFmtId="164" fontId="27" fillId="0" borderId="1" xfId="0" applyFont="true" applyBorder="true" applyAlignment="true" applyProtection="false">
      <alignment horizontal="general" vertical="center" textRotation="0" wrapText="false" indent="0" shrinkToFit="false"/>
      <protection locked="true" hidden="false"/>
    </xf>
    <xf numFmtId="164" fontId="28" fillId="0" borderId="0" xfId="0" applyFont="true" applyBorder="false" applyAlignment="true" applyProtection="false">
      <alignment horizontal="general" vertical="center" textRotation="0" wrapText="false" indent="0" shrinkToFit="false"/>
      <protection locked="true" hidden="false"/>
    </xf>
    <xf numFmtId="164" fontId="29" fillId="0" borderId="0" xfId="0" applyFont="true" applyBorder="false" applyAlignment="true" applyProtection="false">
      <alignment horizontal="general" vertical="top" textRotation="0" wrapText="true" indent="0" shrinkToFit="false"/>
      <protection locked="true" hidden="false"/>
    </xf>
    <xf numFmtId="164" fontId="29" fillId="0" borderId="0" xfId="0" applyFont="true" applyBorder="false" applyAlignment="true" applyProtection="false">
      <alignment horizontal="general" vertical="bottom" textRotation="0" wrapText="true" indent="0" shrinkToFit="false"/>
      <protection locked="true" hidden="false"/>
    </xf>
    <xf numFmtId="165" fontId="30" fillId="0" borderId="2" xfId="0" applyFont="true" applyBorder="true" applyAlignment="true" applyProtection="false">
      <alignment horizontal="center" vertical="center" textRotation="0" wrapText="true" indent="0" shrinkToFit="false"/>
      <protection locked="true" hidden="false"/>
    </xf>
    <xf numFmtId="164" fontId="31" fillId="0" borderId="2" xfId="0" applyFont="true" applyBorder="true" applyAlignment="false" applyProtection="false">
      <alignment horizontal="general" vertical="bottom" textRotation="0" wrapText="false" indent="0" shrinkToFit="false"/>
      <protection locked="true" hidden="false"/>
    </xf>
    <xf numFmtId="164" fontId="31" fillId="0" borderId="0" xfId="0" applyFont="true" applyBorder="false" applyAlignment="false" applyProtection="false">
      <alignment horizontal="general" vertical="bottom" textRotation="0" wrapText="false" indent="0" shrinkToFit="false"/>
      <protection locked="true" hidden="false"/>
    </xf>
    <xf numFmtId="164" fontId="32" fillId="0" borderId="0" xfId="0" applyFont="true" applyBorder="false" applyAlignment="true" applyProtection="false">
      <alignment horizontal="general" vertical="center" textRotation="0" wrapText="false" indent="0" shrinkToFit="false"/>
      <protection locked="true" hidden="false"/>
    </xf>
    <xf numFmtId="164" fontId="32" fillId="0" borderId="1" xfId="0" applyFont="true" applyBorder="true" applyAlignment="true" applyProtection="false">
      <alignment horizontal="general" vertical="center" textRotation="0" wrapText="false" indent="0" shrinkToFit="false"/>
      <protection locked="true" hidden="false"/>
    </xf>
    <xf numFmtId="164" fontId="33" fillId="0" borderId="0" xfId="0" applyFont="true" applyBorder="false" applyAlignment="true" applyProtection="false">
      <alignment horizontal="general" vertical="center" textRotation="0" wrapText="false" indent="0" shrinkToFit="false"/>
      <protection locked="true" hidden="false"/>
    </xf>
    <xf numFmtId="164" fontId="34" fillId="0" borderId="0" xfId="0" applyFont="true" applyBorder="false" applyAlignment="true" applyProtection="false">
      <alignment horizontal="general" vertical="top" textRotation="0" wrapText="true" indent="0" shrinkToFit="false"/>
      <protection locked="true" hidden="false"/>
    </xf>
    <xf numFmtId="164" fontId="34" fillId="0" borderId="0" xfId="0" applyFont="true" applyBorder="false" applyAlignment="true" applyProtection="false">
      <alignment horizontal="general" vertical="bottom" textRotation="0" wrapText="true" indent="0" shrinkToFit="false"/>
      <protection locked="true" hidden="false"/>
    </xf>
    <xf numFmtId="165" fontId="35" fillId="0" borderId="2" xfId="0" applyFont="true" applyBorder="true" applyAlignment="true" applyProtection="false">
      <alignment horizontal="center" vertical="center" textRotation="0" wrapText="true" indent="0" shrinkToFit="false"/>
      <protection locked="true" hidden="false"/>
    </xf>
    <xf numFmtId="164" fontId="36" fillId="0" borderId="2" xfId="0" applyFont="true" applyBorder="true" applyAlignment="false" applyProtection="false">
      <alignment horizontal="general" vertical="bottom" textRotation="0" wrapText="false" indent="0" shrinkToFit="false"/>
      <protection locked="true" hidden="false"/>
    </xf>
    <xf numFmtId="164" fontId="36" fillId="0" borderId="0" xfId="0" applyFont="true" applyBorder="false" applyAlignment="false" applyProtection="false">
      <alignment horizontal="general" vertical="bottom" textRotation="0" wrapText="false" indent="0" shrinkToFit="false"/>
      <protection locked="true" hidden="false"/>
    </xf>
    <xf numFmtId="164" fontId="21" fillId="0" borderId="2" xfId="0" applyFont="true" applyBorder="true" applyAlignment="false" applyProtection="false">
      <alignment horizontal="general" vertical="bottom" textRotation="0" wrapText="false" indent="0" shrinkToFit="false"/>
      <protection locked="true" hidden="false"/>
    </xf>
    <xf numFmtId="164" fontId="37" fillId="0" borderId="2" xfId="0" applyFont="true" applyBorder="true" applyAlignment="true" applyProtection="false">
      <alignment horizontal="general" vertical="center" textRotation="0" wrapText="false" indent="0" shrinkToFit="false"/>
      <protection locked="true" hidden="false"/>
    </xf>
    <xf numFmtId="164" fontId="37" fillId="0" borderId="3" xfId="0" applyFont="true" applyBorder="true" applyAlignment="true" applyProtection="false">
      <alignment horizontal="general" vertical="center" textRotation="0" wrapText="false" indent="0" shrinkToFit="false"/>
      <protection locked="true" hidden="false"/>
    </xf>
    <xf numFmtId="164" fontId="38" fillId="0" borderId="2" xfId="0" applyFont="true" applyBorder="true" applyAlignment="true" applyProtection="false">
      <alignment horizontal="general" vertical="center" textRotation="0" wrapText="false" indent="0" shrinkToFit="false"/>
      <protection locked="true" hidden="false"/>
    </xf>
    <xf numFmtId="164" fontId="22" fillId="0" borderId="2" xfId="0" applyFont="true" applyBorder="true" applyAlignment="true" applyProtection="false">
      <alignment horizontal="general" vertical="top" textRotation="0" wrapText="true" indent="0" shrinkToFit="false"/>
      <protection locked="true" hidden="false"/>
    </xf>
    <xf numFmtId="164" fontId="22" fillId="0" borderId="2" xfId="0" applyFont="true" applyBorder="true" applyAlignment="true" applyProtection="false">
      <alignment horizontal="general" vertical="bottom" textRotation="0" wrapText="true" indent="0" shrinkToFit="false"/>
      <protection locked="true" hidden="false"/>
    </xf>
    <xf numFmtId="165" fontId="39" fillId="0" borderId="2" xfId="0" applyFont="true" applyBorder="true" applyAlignment="true" applyProtection="false">
      <alignment horizontal="center" vertical="center" textRotation="0" wrapText="tru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37" fillId="0" borderId="0" xfId="0" applyFont="true" applyBorder="false" applyAlignment="true" applyProtection="false">
      <alignment horizontal="general" vertical="center" textRotation="0" wrapText="false" indent="0" shrinkToFit="false"/>
      <protection locked="true" hidden="false"/>
    </xf>
    <xf numFmtId="164" fontId="37" fillId="0" borderId="1" xfId="0" applyFont="true" applyBorder="true" applyAlignment="true" applyProtection="false">
      <alignment horizontal="general" vertical="center" textRotation="0" wrapText="false" indent="0" shrinkToFit="false"/>
      <protection locked="true" hidden="false"/>
    </xf>
    <xf numFmtId="164" fontId="38" fillId="0" borderId="0" xfId="0" applyFont="true" applyBorder="false" applyAlignment="true" applyProtection="false">
      <alignment horizontal="general" vertical="center" textRotation="0" wrapText="false" indent="0" shrinkToFit="false"/>
      <protection locked="true" hidden="false"/>
    </xf>
    <xf numFmtId="164" fontId="17" fillId="0" borderId="0" xfId="0" applyFont="true" applyBorder="false" applyAlignment="true" applyProtection="false">
      <alignment horizontal="general" vertical="center" textRotation="0" wrapText="false" indent="0" shrinkToFit="false"/>
      <protection locked="true" hidden="false"/>
    </xf>
    <xf numFmtId="164" fontId="17" fillId="0" borderId="1" xfId="0" applyFont="true" applyBorder="true" applyAlignment="true" applyProtection="false">
      <alignment horizontal="general" vertical="center" textRotation="0" wrapText="false" indent="0" shrinkToFit="false"/>
      <protection locked="true" hidden="false"/>
    </xf>
    <xf numFmtId="164" fontId="18" fillId="0" borderId="0" xfId="0" applyFont="true" applyBorder="false" applyAlignment="true" applyProtection="false">
      <alignment horizontal="general" vertical="center" textRotation="0" wrapText="false" indent="0" shrinkToFit="false"/>
      <protection locked="true" hidden="false"/>
    </xf>
    <xf numFmtId="164" fontId="19" fillId="0" borderId="0" xfId="0" applyFont="true" applyBorder="false" applyAlignment="true" applyProtection="false">
      <alignment horizontal="general" vertical="top" textRotation="0" wrapText="tru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4">
    <dxf>
      <fill>
        <patternFill patternType="solid">
          <fgColor rgb="FFCCCCCC"/>
          <bgColor rgb="FF000000"/>
        </patternFill>
      </fill>
    </dxf>
    <dxf>
      <fill>
        <patternFill patternType="solid">
          <bgColor rgb="FF000000"/>
        </patternFill>
      </fill>
    </dxf>
    <dxf>
      <fill>
        <patternFill patternType="solid">
          <fgColor rgb="FF000000"/>
          <bgColor rgb="FF000000"/>
        </patternFill>
      </fill>
    </dxf>
    <dxf>
      <fill>
        <patternFill patternType="solid">
          <fgColor rgb="FF127622"/>
          <bgColor rgb="FF000000"/>
        </patternFill>
      </fill>
    </dxf>
    <dxf>
      <fill>
        <patternFill patternType="solid">
          <fgColor rgb="FF355269"/>
          <bgColor rgb="FF000000"/>
        </patternFill>
      </fill>
    </dxf>
    <dxf>
      <fill>
        <patternFill patternType="solid">
          <fgColor rgb="FF780373"/>
          <bgColor rgb="FF000000"/>
        </patternFill>
      </fill>
    </dxf>
    <dxf>
      <fill>
        <patternFill patternType="solid">
          <fgColor rgb="FFB85C00"/>
          <bgColor rgb="FF000000"/>
        </patternFill>
      </fill>
    </dxf>
    <dxf>
      <fill>
        <patternFill patternType="solid">
          <fgColor rgb="FFFFFFFF"/>
          <bgColor rgb="FF000000"/>
        </patternFill>
      </fill>
    </dxf>
    <dxf>
      <fill>
        <patternFill patternType="solid">
          <fgColor rgb="FF7B3D00"/>
          <bgColor rgb="FF000000"/>
        </patternFill>
      </fill>
    </dxf>
    <dxf>
      <fill>
        <patternFill patternType="solid">
          <fgColor rgb="FF3465A4"/>
          <bgColor rgb="FF000000"/>
        </patternFill>
      </fill>
    </dxf>
    <dxf>
      <fill>
        <patternFill patternType="solid">
          <fgColor rgb="FFFFB66C"/>
          <bgColor rgb="FF000000"/>
        </patternFill>
      </fill>
    </dxf>
    <dxf>
      <fill>
        <patternFill patternType="solid">
          <fgColor rgb="FF813709"/>
          <bgColor rgb="FF000000"/>
        </patternFill>
      </fill>
    </dxf>
    <dxf>
      <fill>
        <patternFill patternType="solid">
          <fgColor rgb="FF666666"/>
          <bgColor rgb="FF000000"/>
        </patternFill>
      </fill>
    </dxf>
    <dxf>
      <fill>
        <patternFill patternType="solid">
          <fgColor rgb="FF111111"/>
          <bgColor rgb="FF000000"/>
        </patternFill>
      </fill>
    </dxf>
  </dxfs>
  <colors>
    <indexedColors>
      <rgbColor rgb="FF000000"/>
      <rgbColor rgb="FFFFFFFF"/>
      <rgbColor rgb="FFFF0000"/>
      <rgbColor rgb="FF00FF00"/>
      <rgbColor rgb="FF0000FF"/>
      <rgbColor rgb="FFFFFF00"/>
      <rgbColor rgb="FFFF00FF"/>
      <rgbColor rgb="FF00FFFF"/>
      <rgbColor rgb="FF50200C"/>
      <rgbColor rgb="FF127622"/>
      <rgbColor rgb="FF000080"/>
      <rgbColor rgb="FF706E0C"/>
      <rgbColor rgb="FF780373"/>
      <rgbColor rgb="FF008080"/>
      <rgbColor rgb="FFCCCCCC"/>
      <rgbColor rgb="FF784B04"/>
      <rgbColor rgb="FF9999FF"/>
      <rgbColor rgb="FF8D281E"/>
      <rgbColor rgb="FFFFFFCC"/>
      <rgbColor rgb="FFCCFFFF"/>
      <rgbColor rgb="FF650953"/>
      <rgbColor rgb="FFFF8080"/>
      <rgbColor rgb="FF0066CC"/>
      <rgbColor rgb="FFCCCCFF"/>
      <rgbColor rgb="FF000080"/>
      <rgbColor rgb="FFFF00FF"/>
      <rgbColor rgb="FFFFFF00"/>
      <rgbColor rgb="FF00FFFF"/>
      <rgbColor rgb="FF800080"/>
      <rgbColor rgb="FF472702"/>
      <rgbColor rgb="FF008080"/>
      <rgbColor rgb="FF0000FF"/>
      <rgbColor rgb="FF00CCFF"/>
      <rgbColor rgb="FFCCFFFF"/>
      <rgbColor rgb="FFCCFFCC"/>
      <rgbColor rgb="FFFFFF99"/>
      <rgbColor rgb="FF99CCFF"/>
      <rgbColor rgb="FFFF99CC"/>
      <rgbColor rgb="FFCC99FF"/>
      <rgbColor rgb="FFFFB66C"/>
      <rgbColor rgb="FF3465A4"/>
      <rgbColor rgb="FF33CCCC"/>
      <rgbColor rgb="FF99CC00"/>
      <rgbColor rgb="FFFFCC00"/>
      <rgbColor rgb="FFFF9900"/>
      <rgbColor rgb="FFB85C00"/>
      <rgbColor rgb="FF666666"/>
      <rgbColor rgb="FF969696"/>
      <rgbColor rgb="FF003366"/>
      <rgbColor rgb="FF339966"/>
      <rgbColor rgb="FF111111"/>
      <rgbColor rgb="FF362413"/>
      <rgbColor rgb="FF813709"/>
      <rgbColor rgb="FF7B3D00"/>
      <rgbColor rgb="FF355269"/>
      <rgbColor rgb="FF383D3C"/>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ables/table1.xml><?xml version="1.0" encoding="utf-8"?>
<table xmlns="http://schemas.openxmlformats.org/spreadsheetml/2006/main" id="1" name="Form_Responses_8" displayName="Form_Responses_8" ref="A2:BJ17" headerRowCount="1" totalsRowCount="0" totalsRowShown="0">
  <tableColumns count="62">
    <tableColumn id="1" name="Vor- und Nachname, Titel &#10;(Für Antworten einer Partei oder Gruppe nur den Namen der Organisation) "/>
    <tableColumn id="2" name="Ihr Wahlkreis"/>
    <tableColumn id="3" name="Partei oder Gruppierung"/>
    <tableColumn id="4" name="Vor dem Bau des neuen Fußballstadions soll eine verbindliche Bürgerbefragung durchgeführt werden, bei der sich die Ratsmitglieder verpflichten, dass das Ergebnis umgesetzt wird: &#10;"/>
    <tableColumn id="5" name="Stadtentwicklungsprojekte dieser Größenordnung dürfen nur umgesetzt werden, wenn sie im Wahlprogramm angekündigt wurden oder demokratisch in Wahlprogrammen legitimiert sind:"/>
    <tableColumn id="6" name="Optionaler Freitext zu Demokratie &amp; Bürgerbeteiligung:"/>
    <tableColumn id="7" name="Städtische Tochtergesellschaften, die Millionenprojekte umsetzen, sollen der dem  Rechnungsprüfungsamt alle Unterlagen zur Kontrolle vorlegen: Wert 1 (Vertrauen) bis 10 (Kontrolle)"/>
    <tableColumn id="8" name="Alle Planungs- und Vertragsunterlagen zu Großprojekten sollen öffentlich zugänglich sein."/>
    <tableColumn id="9" name="Optionaler Freitext zu Transparenz &amp; Kontrolle:"/>
    <tableColumn id="10" name="Die Stadt Oldenburg soll das Drittliga-Stadion mit jährlich 3 Millionen Euro (oder mehr) subventionieren:"/>
    <tableColumn id="11" name="Die Gesellschafter der VfB Oldenburg Fußball GmbH sollen den Bau des Drittliga-Stadions privat finanzieren:"/>
    <tableColumn id="12" name="Durch den wirtschaftlichen und demografischen Wandel nehmen die Leerstände in der Fußgängerzone zu. Es ist zu befürchten, dass z.B. Galeria Kaufhof mittelfristig eine Brache wird. Soll die Stadt Oldenburg ihre begrenzten Mittel lieber für den gewerblichen Fußball oder die Belebung der Fußgängerzone einsetzen?"/>
    <tableColumn id="13" name="Der Haushalt der Stadt Oldenburg wechselte in der aktuellen Ratsperiode vom Überschuss ins Defizit. Welche Einsparungen werden Sie zur Finanzierung der zusätzlichen 3 Millionen Euro Belastung Drittliga-Stadion vornehmen?"/>
    <tableColumn id="14" name="Wie bewerten Sie das finanzielle Risiko des Stadionneubaus für die Stadt Oldenburg angesichts der anhaltenden Verluste der VfB GmbH und des laufenden wettbewerbsrechtlichen Prüfverfahrens?"/>
    <tableColumn id="15" name="Wie verantworten Sie das Risiko, dass die Oldenburger Steuerzahlenden im schlimmsten Fall Millionen Euro an Schadensersatz für ein nicht gebautes Stadion zahlen müssen, falls Brüssel die Beihilfe versagt? "/>
    <tableColumn id="16" name="Können Sie garantieren, dass die 60 Millionen Euro die echten Endkosten inklusive aller Inneneinrichtungen sind? "/>
    <tableColumn id="17" name="Wie rechtfertigen Sie es gegenüber den Oldenburger Bürgern, dass finanzstarken Privatinvestoren ein komplettes Profistadion inklusive VIP-Lounges mit Steuergeldern gebaut wird, während normale Breitensportvereine für Kinder und Jugendliche maximal 30 % Zuschuss für ihre Infrastruktur erhalten und den Großteil selbst tragen müssen?"/>
    <tableColumn id="18" name="Optionaler Freitext zu Wirtschaftlichkeit &amp; Finanzierung:"/>
    <tableColumn id="19" name="Die VfB Oldenburg Fußball GmbH steht im marktwirtschaftlichen Wettbewerb um Talente und Sponsoren, denn der gewerbliche Unterhaltungsfußball arbeitet leistungsorientiert. "/>
    <tableColumn id="20" name="Lokale Unternehmen des gewerblichen Sports sollen durch öffentliche Subventionen finanziell gestärkt werden und Vorteile erhalten"/>
    <tableColumn id="21" name="Unterstützen Sie die Argumentation der aktuellen Stadtverwaltung, dass beim Drittliga-Stadion keine verdeckte Subventionierung eines kommerziellen Fußballunternehmens vorliegt? "/>
    <tableColumn id="22" name="Wie werden Sie verhindern, dass der neue Stadtrat nach der Wahl im September ein finanzielles Desaster erbt, falls die EU-Kommission diese Konstruktion stoppt oder die VfB Oldenburg Fußball GmbH die sogenannte marktübliche Miete langfristig nicht bedienen kann?"/>
    <tableColumn id="23" name="Das Stadionprojekt darf erst fortgesetzt werden, wenn die europäische Wettbewerbsaufsicht zugestimmt hat  (Artikel 108 Absatz 3 Satz 3 AEUV). "/>
    <tableColumn id="24" name="In Anbetracht der gestiegenen Betriebsbeihilfen, die die Zuschüsse für Mitbewerber übersteigen, welche Obergrenze setzen Sie und wie wollen Sie diese Obergrenze durchsetzen?"/>
    <tableColumn id="25" name="Für den Fall, dass durch die Nichteinhaltung des Stillstandsgebot nach Artikel 108 Absatz 3 Satz 3 AEUV der Stadt Oldenburg ein finanzieller Schaden entsteht, strebt KEIN StadionBau an, die Verantwortlichen persönlich haftbar zu machen. &#10;Werden Sie unser Bestreben, die Verursacher zur Verantwortung zu ziehen, im Rat der Stadt Oldenburg unterstützen?"/>
    <tableColumn id="26" name="Optionaler Freitext zu Europäisches Wettbewerbsrecht:"/>
    <tableColumn id="27" name="Das innerstädtische Areal an der Maastrichter Straße soll für gemeinwohlorientierte Nutzungen (z. B. Grünflächen, Begegnungsorte) offen gehalten werden:"/>
    <tableColumn id="28" name="Die vollständige Versiegelung des geplanten Stadiongeländes an der Maastrichter Straße ist mit den Zielen einer nachhaltigen Stadtentwicklung (Schwammstadt) unvereinbar:"/>
    <tableColumn id="29" name="Der Stadionneubau steht im Widerspruch zum Klimaziel der Stadt:"/>
    <tableColumn id="30" name="Optionaler Freitext zu  Stadtentwicklung &amp; Flächennutzung:"/>
    <tableColumn id="31" name="Vor einer Baugenehmigung muss ein vollständiges Verkehrsgutachten vorliegen, das alle relevanten Knotenpunkte berücksichtigt. Also auch den für den ÖPNV wichtigen Knotenpunkt Straßburger Straße x Bahnhofsplatz x Güterstraße und die Einfahrt zum ZOB von der Straßburger Straße, den shp nicht berücksichtigt hat: Wert 1 (Das shp-Gutachten reicht) bis 10 (Alle Knotenpunkte betrachten)"/>
    <tableColumn id="32" name="Der Schutz von Anwohnenden vor Lärm und der Schutz geschützter Tierarten (z. B. Fledermäuse) müssen beim Stadionbau rechtssicher gewährleistet sein:"/>
    <tableColumn id="33" name="Der DFB schreibt für das Flutlicht Kaltlicht vor. Die Pläne sehen vor, dies auf dem Tribünendach in der Flugbahn von Fledermäuse zu installieren, von wo es in die Umgebung streuen wird. Die Begründung der Stadtverwaltung: „Auf die Lizenzvorgaben des Verbandes zur Farbtemperatur des Flutlichts kann die Bauleitplanung keinen Einfluss nehmen.“  Wem geben Sie Vorrang? "/>
    <tableColumn id="34" name="Optionaler Freitext zu Lärm, Verkehr &amp; Umwelt:"/>
    <tableColumn id="35" name="Im neuen Stadtrat werde ich mich dafür einsetzen, dass die Förderung von Breiten-, Jugend- und Schulsport Vorrang vor der Subventionierung eines Drittliga-Stadions haben wird:"/>
    <tableColumn id="36" name="Wie rechtfertigen Sie es gegenüber den 43.000 Sportlerinnen und Sportlern in Oldenburg, dass für ein kommerzielles Fußballstadion die strengen städtischen Sportförderrichtlinien de facto umgangen oder großzügiger ausgelegt werden, während ehrenamtlich geführte Vereine und Schulen um Hallenzeiten und Sanierungsmittel kämpfen?"/>
    <tableColumn id="37" name="These: „Sportanlagen für den Profisport dürfen nicht auf Kosten von Schul- und Vereinssportflächen errichtet werden.“"/>
    <tableColumn id="38" name="Wie stehen Sie zu der Aussage: Mit dem Stadionneubau wird ein “dritter Ort” geschaffen? "/>
    <tableColumn id="39" name="Wie positionieren Sie sich zu dem Vorwurf, dass der Stadionneubau den etablierten und zuschauerstarken Spitzen-Basketball und insbesondere den professionellen Frauensport in Oldenburg wirtschaftlich und logistisch gefährdet?"/>
    <tableColumn id="40" name="Welche Oldenburger Bundesligisten sollten bei einer unvermeidbaren Terminkollision am Wochenende weichen oder auf Zuschauer-Parkplätze verzichten? "/>
    <tableColumn id="41" name="Werden Sie garantieren, dass der etablierte Basketball- und Frauen-Handballsport bei der Termin- und Parkplatzvergabe nicht hinter den (aktuell viertklassigen) Berufsfußballern zurückgestuft wird? Wie werden Sie das ggf. gegen die Anforderungen des DFB umsetzen?"/>
    <tableColumn id="42" name="Optionaler Freitext zu Sport &amp; Gemeinwohl:"/>
    <tableColumn id="43" name="Soll der Rat der Stadt, angesichts ungeklärter Rechtsfragen und fehlender Sportinfrastruktur für Schulen und Vereine, das Stadionprojekt neu bewerten, bevor weitere Aufträge vergeben werden?"/>
    <tableColumn id="44" name="Kommentare? &#10;Möchten Sie noch etwas anderes anmerken? (optionaler Freitext)"/>
    <tableColumn id="45" name="Demokratie &amp; Bürgerbeteiligung + Transparenz &amp; Kontrolle"/>
    <tableColumn id="46" name="Wirtschaftlichkeit &amp; Finanzierung + Europäisches Wettbewerbsrecht"/>
    <tableColumn id="47" name="Stadtentwicklung &amp; Flächennutzung + Lärm, Verkehr &amp; Umwelt"/>
    <tableColumn id="48" name="Sport &amp; Gemeinwohl"/>
    <tableColumn id="49" name="Neu beurteilen?"/>
    <tableColumn id="50" name="Punktzahl"/>
    <tableColumn id="51" name="Punktzahl, gesamt"/>
    <tableColumn id="52" name="Demokratie &amp; Bürgerbeteiligung"/>
    <tableColumn id="53" name="Transparenz &amp; Kontrolle"/>
    <tableColumn id="54" name="Wirtschaftlichkeit &amp; Finanzierung"/>
    <tableColumn id="55" name="Europäisches Wettbewerbsrecht"/>
    <tableColumn id="56" name="Stadtentwicklung &amp; Flächennutzung"/>
    <tableColumn id="57" name="Lärm, Verkehr &amp; Umwelt"/>
    <tableColumn id="58" name="Sport &amp; Gemeinwohl2"/>
    <tableColumn id="59" name="Neu beurteilen?2"/>
    <tableColumn id="60" name="Spalte 37"/>
    <tableColumn id="61" name="Spalte 36"/>
    <tableColumn id="62" name="Europäisches Wettbewerbsrecht2"/>
  </tableColumns>
</table>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4" ySplit="2" topLeftCell="BB3" activePane="bottomRight" state="frozen"/>
      <selection pane="topLeft" activeCell="A1" activeCellId="0" sqref="A1"/>
      <selection pane="topRight" activeCell="BB1" activeCellId="0" sqref="BB1"/>
      <selection pane="bottomLeft" activeCell="A3" activeCellId="0" sqref="A3"/>
      <selection pane="bottomRight" activeCell="D7" activeCellId="0" sqref="D7"/>
    </sheetView>
  </sheetViews>
  <sheetFormatPr defaultColWidth="11.53515625" defaultRowHeight="15.75" customHeight="true" zeroHeight="false" outlineLevelRow="0" outlineLevelCol="0"/>
  <cols>
    <col collapsed="false" customWidth="true" hidden="false" outlineLevel="0" max="1" min="1" style="0" width="26.43"/>
    <col collapsed="false" customWidth="true" hidden="false" outlineLevel="0" max="2" min="2" style="0" width="24.21"/>
    <col collapsed="false" customWidth="true" hidden="false" outlineLevel="0" max="3" min="3" style="1" width="18.9"/>
    <col collapsed="false" customWidth="true" hidden="false" outlineLevel="0" max="4" min="4" style="0" width="42.15"/>
    <col collapsed="false" customWidth="true" hidden="false" outlineLevel="0" max="5" min="5" style="0" width="37.67"/>
    <col collapsed="false" customWidth="true" hidden="false" outlineLevel="0" max="6" min="6" style="0" width="47.3"/>
    <col collapsed="false" customWidth="true" hidden="false" outlineLevel="0" max="7" min="7" style="0" width="25.04"/>
    <col collapsed="false" customWidth="true" hidden="false" outlineLevel="0" max="8" min="8" style="0" width="17.8"/>
    <col collapsed="false" customWidth="true" hidden="false" outlineLevel="0" max="9" min="9" style="0" width="27.82"/>
    <col collapsed="false" customWidth="true" hidden="false" outlineLevel="0" max="10" min="10" style="0" width="37.67"/>
    <col collapsed="false" customWidth="true" hidden="false" outlineLevel="0" max="11" min="11" style="0" width="22.81"/>
    <col collapsed="false" customWidth="true" hidden="false" outlineLevel="0" max="12" min="12" style="0" width="36.17"/>
    <col collapsed="false" customWidth="true" hidden="false" outlineLevel="0" max="13" min="13" style="0" width="50.77"/>
    <col collapsed="false" customWidth="true" hidden="false" outlineLevel="0" max="14" min="14" style="0" width="24.76"/>
    <col collapsed="false" customWidth="true" hidden="false" outlineLevel="0" max="15" min="15" style="0" width="25.74"/>
    <col collapsed="false" customWidth="true" hidden="false" outlineLevel="0" max="16" min="16" style="0" width="18.49"/>
    <col collapsed="false" customWidth="true" hidden="false" outlineLevel="0" max="17" min="17" style="0" width="39.37"/>
    <col collapsed="false" customWidth="true" hidden="false" outlineLevel="0" max="18" min="18" style="0" width="53.71"/>
    <col collapsed="false" customWidth="true" hidden="false" outlineLevel="0" max="19" min="19" style="0" width="21.43"/>
    <col collapsed="false" customWidth="true" hidden="false" outlineLevel="0" max="20" min="20" style="0" width="21"/>
    <col collapsed="false" customWidth="true" hidden="false" outlineLevel="0" max="21" min="21" style="0" width="22.53"/>
    <col collapsed="false" customWidth="true" hidden="false" outlineLevel="0" max="22" min="22" style="0" width="35.61"/>
    <col collapsed="false" customWidth="true" hidden="false" outlineLevel="0" max="23" min="23" style="0" width="25.32"/>
    <col collapsed="false" customWidth="true" hidden="false" outlineLevel="0" max="24" min="24" style="0" width="37.67"/>
    <col collapsed="false" customWidth="true" hidden="false" outlineLevel="0" max="25" min="25" style="0" width="25.46"/>
    <col collapsed="false" customWidth="true" hidden="false" outlineLevel="0" max="26" min="26" style="0" width="27.96"/>
    <col collapsed="false" customWidth="true" hidden="false" outlineLevel="0" max="27" min="27" style="0" width="22.4"/>
    <col collapsed="false" customWidth="true" hidden="false" outlineLevel="0" max="28" min="28" style="0" width="22.68"/>
    <col collapsed="false" customWidth="true" hidden="false" outlineLevel="0" max="29" min="29" style="0" width="21.28"/>
    <col collapsed="false" customWidth="true" hidden="false" outlineLevel="0" max="30" min="30" style="0" width="44.66"/>
    <col collapsed="false" customWidth="true" hidden="false" outlineLevel="0" max="31" min="31" style="0" width="38.4"/>
    <col collapsed="false" customWidth="true" hidden="false" outlineLevel="0" max="32" min="32" style="0" width="24.34"/>
    <col collapsed="false" customWidth="true" hidden="false" outlineLevel="0" max="33" min="33" style="0" width="37.67"/>
    <col collapsed="false" customWidth="true" hidden="false" outlineLevel="0" max="34" min="34" style="0" width="37.98"/>
    <col collapsed="false" customWidth="true" hidden="false" outlineLevel="0" max="35" min="35" style="0" width="22.95"/>
    <col collapsed="false" customWidth="true" hidden="false" outlineLevel="0" max="36" min="36" style="0" width="40.76"/>
    <col collapsed="false" customWidth="true" hidden="false" outlineLevel="0" max="37" min="37" style="0" width="17.52"/>
    <col collapsed="false" customWidth="true" hidden="false" outlineLevel="0" max="39" min="38" style="0" width="37.67"/>
    <col collapsed="false" customWidth="true" hidden="false" outlineLevel="0" max="40" min="40" style="0" width="19.2"/>
    <col collapsed="false" customWidth="true" hidden="false" outlineLevel="0" max="41" min="41" style="0" width="42.15"/>
    <col collapsed="false" customWidth="true" hidden="false" outlineLevel="0" max="42" min="42" style="0" width="33.11"/>
    <col collapsed="false" customWidth="true" hidden="false" outlineLevel="0" max="43" min="43" style="0" width="37.67"/>
    <col collapsed="false" customWidth="true" hidden="false" outlineLevel="0" max="44" min="44" style="0" width="46.04"/>
    <col collapsed="false" customWidth="true" hidden="false" outlineLevel="0" max="45" min="45" style="0" width="17.8"/>
    <col collapsed="false" customWidth="true" hidden="false" outlineLevel="0" max="46" min="46" style="0" width="16.69"/>
    <col collapsed="false" customWidth="true" hidden="false" outlineLevel="0" max="47" min="47" style="0" width="14.33"/>
    <col collapsed="false" customWidth="true" hidden="false" outlineLevel="0" max="48" min="48" style="0" width="15.85"/>
    <col collapsed="false" customWidth="true" hidden="false" outlineLevel="0" max="49" min="49" style="0" width="16.83"/>
    <col collapsed="false" customWidth="true" hidden="false" outlineLevel="0" max="51" min="50" style="0" width="17.8"/>
    <col collapsed="false" customWidth="true" hidden="false" outlineLevel="0" max="52" min="52" style="0" width="16.69"/>
    <col collapsed="false" customWidth="true" hidden="false" outlineLevel="0" max="53" min="53" style="0" width="14.33"/>
    <col collapsed="false" customWidth="true" hidden="false" outlineLevel="0" max="54" min="54" style="0" width="15.85"/>
    <col collapsed="false" customWidth="true" hidden="false" outlineLevel="0" max="55" min="55" style="0" width="16.83"/>
    <col collapsed="false" customWidth="true" hidden="false" outlineLevel="0" max="56" min="56" style="0" width="15.72"/>
    <col collapsed="false" customWidth="true" hidden="false" outlineLevel="0" max="57" min="57" style="0" width="13.76"/>
    <col collapsed="false" customWidth="true" hidden="false" outlineLevel="0" max="58" min="58" style="0" width="14.05"/>
    <col collapsed="false" customWidth="true" hidden="false" outlineLevel="0" max="59" min="59" style="0" width="15.16"/>
    <col collapsed="false" customWidth="true" hidden="false" outlineLevel="0" max="68" min="60" style="0" width="18.9"/>
    <col collapsed="false" customWidth="true" hidden="false" outlineLevel="0" max="1034" min="69" style="0" width="12.64"/>
  </cols>
  <sheetData>
    <row r="1" s="12" customFormat="true" ht="16.4" hidden="false" customHeight="true" outlineLevel="0" collapsed="false">
      <c r="A1" s="2"/>
      <c r="B1" s="2"/>
      <c r="C1" s="3"/>
      <c r="D1" s="4" t="s">
        <v>0</v>
      </c>
      <c r="E1" s="4"/>
      <c r="F1" s="4"/>
      <c r="G1" s="5" t="s">
        <v>1</v>
      </c>
      <c r="H1" s="5"/>
      <c r="I1" s="5"/>
      <c r="J1" s="6" t="s">
        <v>2</v>
      </c>
      <c r="K1" s="6"/>
      <c r="L1" s="6"/>
      <c r="M1" s="6"/>
      <c r="N1" s="6"/>
      <c r="O1" s="6"/>
      <c r="P1" s="6"/>
      <c r="Q1" s="6"/>
      <c r="R1" s="6"/>
      <c r="S1" s="7" t="s">
        <v>3</v>
      </c>
      <c r="T1" s="7"/>
      <c r="U1" s="7"/>
      <c r="V1" s="7"/>
      <c r="W1" s="7"/>
      <c r="X1" s="7"/>
      <c r="Y1" s="7"/>
      <c r="Z1" s="7"/>
      <c r="AA1" s="8" t="s">
        <v>4</v>
      </c>
      <c r="AB1" s="8"/>
      <c r="AC1" s="8"/>
      <c r="AD1" s="8"/>
      <c r="AE1" s="9" t="s">
        <v>5</v>
      </c>
      <c r="AF1" s="9"/>
      <c r="AG1" s="9"/>
      <c r="AH1" s="9"/>
      <c r="AI1" s="10" t="s">
        <v>6</v>
      </c>
      <c r="AJ1" s="10"/>
      <c r="AK1" s="10"/>
      <c r="AL1" s="10"/>
      <c r="AM1" s="10"/>
      <c r="AN1" s="10"/>
      <c r="AO1" s="10"/>
      <c r="AP1" s="10"/>
      <c r="AQ1" s="11" t="s">
        <v>7</v>
      </c>
      <c r="AR1" s="11"/>
      <c r="AS1" s="11"/>
      <c r="AT1" s="11"/>
      <c r="AU1" s="11"/>
      <c r="AV1" s="11"/>
      <c r="AW1" s="11"/>
      <c r="AX1" s="11"/>
      <c r="XFB1" s="0"/>
      <c r="XFC1" s="0"/>
      <c r="XFD1" s="0"/>
    </row>
    <row r="2" s="15" customFormat="true" ht="120.85" hidden="false" customHeight="true" outlineLevel="0" collapsed="false">
      <c r="A2" s="13" t="s">
        <v>8</v>
      </c>
      <c r="B2" s="13" t="s">
        <v>9</v>
      </c>
      <c r="C2" s="14" t="s">
        <v>10</v>
      </c>
      <c r="D2" s="15" t="s">
        <v>11</v>
      </c>
      <c r="E2" s="15" t="s">
        <v>12</v>
      </c>
      <c r="F2" s="16" t="s">
        <v>13</v>
      </c>
      <c r="G2" s="15" t="s">
        <v>14</v>
      </c>
      <c r="H2" s="15" t="s">
        <v>15</v>
      </c>
      <c r="I2" s="16" t="s">
        <v>16</v>
      </c>
      <c r="J2" s="17" t="s">
        <v>17</v>
      </c>
      <c r="K2" s="15" t="s">
        <v>18</v>
      </c>
      <c r="L2" s="15" t="s">
        <v>19</v>
      </c>
      <c r="M2" s="18" t="s">
        <v>20</v>
      </c>
      <c r="N2" s="15" t="s">
        <v>21</v>
      </c>
      <c r="O2" s="15" t="s">
        <v>22</v>
      </c>
      <c r="P2" s="15" t="s">
        <v>23</v>
      </c>
      <c r="Q2" s="18" t="s">
        <v>24</v>
      </c>
      <c r="R2" s="16" t="s">
        <v>25</v>
      </c>
      <c r="S2" s="15" t="s">
        <v>26</v>
      </c>
      <c r="T2" s="17" t="s">
        <v>27</v>
      </c>
      <c r="U2" s="15" t="s">
        <v>28</v>
      </c>
      <c r="V2" s="18" t="s">
        <v>29</v>
      </c>
      <c r="W2" s="15" t="s">
        <v>30</v>
      </c>
      <c r="X2" s="18" t="s">
        <v>31</v>
      </c>
      <c r="Y2" s="15" t="s">
        <v>32</v>
      </c>
      <c r="Z2" s="16" t="s">
        <v>33</v>
      </c>
      <c r="AA2" s="15" t="s">
        <v>34</v>
      </c>
      <c r="AB2" s="15" t="s">
        <v>35</v>
      </c>
      <c r="AC2" s="15" t="s">
        <v>36</v>
      </c>
      <c r="AD2" s="16" t="s">
        <v>37</v>
      </c>
      <c r="AE2" s="15" t="s">
        <v>38</v>
      </c>
      <c r="AF2" s="15" t="s">
        <v>39</v>
      </c>
      <c r="AG2" s="15" t="s">
        <v>40</v>
      </c>
      <c r="AH2" s="16" t="s">
        <v>41</v>
      </c>
      <c r="AI2" s="15" t="s">
        <v>42</v>
      </c>
      <c r="AJ2" s="18" t="s">
        <v>43</v>
      </c>
      <c r="AK2" s="15" t="s">
        <v>44</v>
      </c>
      <c r="AL2" s="18" t="s">
        <v>45</v>
      </c>
      <c r="AM2" s="18" t="s">
        <v>46</v>
      </c>
      <c r="AN2" s="15" t="s">
        <v>47</v>
      </c>
      <c r="AO2" s="18" t="s">
        <v>48</v>
      </c>
      <c r="AP2" s="16" t="s">
        <v>49</v>
      </c>
      <c r="AQ2" s="15" t="s">
        <v>50</v>
      </c>
      <c r="AR2" s="19" t="s">
        <v>51</v>
      </c>
      <c r="AS2" s="20" t="str">
        <f aca="false">AZ2&amp; " + " &amp;BA2</f>
        <v>Demokratie &amp; Bürgerbeteiligung + Transparenz &amp; Kontrolle</v>
      </c>
      <c r="AT2" s="20" t="str">
        <f aca="false">BB2&amp; " + " &amp;BC2</f>
        <v>Wirtschaftlichkeit &amp; Finanzierung + Europäisches Wettbewerbsrecht</v>
      </c>
      <c r="AU2" s="20" t="str">
        <f aca="false">BD2&amp; " + " &amp;BE2</f>
        <v>Stadtentwicklung &amp; Flächennutzung + Lärm, Verkehr &amp; Umwelt</v>
      </c>
      <c r="AV2" s="20" t="str">
        <f aca="false">BF2</f>
        <v>Sport &amp; Gemeinwohl</v>
      </c>
      <c r="AW2" s="20" t="str">
        <f aca="false">BG2</f>
        <v>Neu beurteilen?</v>
      </c>
      <c r="AX2" s="20" t="s">
        <v>52</v>
      </c>
      <c r="AY2" s="21" t="s">
        <v>53</v>
      </c>
      <c r="AZ2" s="21" t="s">
        <v>54</v>
      </c>
      <c r="BA2" s="21" t="s">
        <v>1</v>
      </c>
      <c r="BB2" s="21" t="s">
        <v>2</v>
      </c>
      <c r="BC2" s="22" t="s">
        <v>3</v>
      </c>
      <c r="BD2" s="22" t="s">
        <v>4</v>
      </c>
      <c r="BE2" s="22" t="s">
        <v>5</v>
      </c>
      <c r="BF2" s="22" t="s">
        <v>6</v>
      </c>
      <c r="BG2" s="22" t="s">
        <v>55</v>
      </c>
      <c r="BH2" s="15" t="s">
        <v>56</v>
      </c>
      <c r="BI2" s="15" t="s">
        <v>57</v>
      </c>
      <c r="BJ2" s="15" t="s">
        <v>3</v>
      </c>
      <c r="AMV2" s="23"/>
      <c r="AMW2" s="0"/>
      <c r="AMX2" s="0"/>
      <c r="AMY2" s="0"/>
      <c r="AMZ2" s="0"/>
      <c r="ANA2" s="0"/>
      <c r="ANB2" s="0"/>
      <c r="ANC2" s="0"/>
      <c r="XFB2" s="0"/>
      <c r="XFC2" s="0"/>
      <c r="XFD2" s="0"/>
    </row>
    <row r="3" s="28" customFormat="true" ht="76.1" hidden="false" customHeight="true" outlineLevel="0" collapsed="false">
      <c r="A3" s="24" t="s">
        <v>58</v>
      </c>
      <c r="B3" s="24" t="s">
        <v>59</v>
      </c>
      <c r="C3" s="25" t="s">
        <v>60</v>
      </c>
      <c r="D3" s="26" t="n">
        <v>10</v>
      </c>
      <c r="E3" s="26" t="n">
        <v>5</v>
      </c>
      <c r="F3" s="27" t="s">
        <v>61</v>
      </c>
      <c r="G3" s="26" t="n">
        <v>10</v>
      </c>
      <c r="H3" s="26" t="n">
        <v>2</v>
      </c>
      <c r="I3" s="27" t="s">
        <v>62</v>
      </c>
      <c r="J3" s="26" t="n">
        <v>8</v>
      </c>
      <c r="K3" s="26" t="n">
        <v>7</v>
      </c>
      <c r="L3" s="26" t="n">
        <v>5</v>
      </c>
      <c r="M3" s="27" t="s">
        <v>63</v>
      </c>
      <c r="N3" s="26" t="n">
        <v>8</v>
      </c>
      <c r="O3" s="26" t="n">
        <v>10</v>
      </c>
      <c r="P3" s="26" t="n">
        <v>5</v>
      </c>
      <c r="Q3" s="27" t="s">
        <v>64</v>
      </c>
      <c r="R3" s="27" t="s">
        <v>65</v>
      </c>
      <c r="S3" s="26" t="n">
        <v>10</v>
      </c>
      <c r="T3" s="26" t="n">
        <v>9</v>
      </c>
      <c r="U3" s="26" t="n">
        <v>5</v>
      </c>
      <c r="V3" s="27" t="s">
        <v>66</v>
      </c>
      <c r="W3" s="26" t="n">
        <v>10</v>
      </c>
      <c r="X3" s="27" t="s">
        <v>67</v>
      </c>
      <c r="Y3" s="26" t="n">
        <v>5</v>
      </c>
      <c r="AA3" s="26" t="n">
        <v>5</v>
      </c>
      <c r="AB3" s="26" t="n">
        <v>5</v>
      </c>
      <c r="AC3" s="26" t="n">
        <v>5</v>
      </c>
      <c r="AD3" s="27" t="s">
        <v>68</v>
      </c>
      <c r="AE3" s="26" t="n">
        <v>5</v>
      </c>
      <c r="AF3" s="26" t="n">
        <v>10</v>
      </c>
      <c r="AG3" s="26" t="n">
        <v>5</v>
      </c>
      <c r="AH3" s="27"/>
      <c r="AI3" s="26" t="n">
        <v>8</v>
      </c>
      <c r="AJ3" s="27" t="s">
        <v>69</v>
      </c>
      <c r="AK3" s="26" t="n">
        <v>9</v>
      </c>
      <c r="AL3" s="27" t="s">
        <v>70</v>
      </c>
      <c r="AM3" s="27" t="s">
        <v>71</v>
      </c>
      <c r="AN3" s="26" t="n">
        <v>5</v>
      </c>
      <c r="AO3" s="27" t="s">
        <v>72</v>
      </c>
      <c r="AP3" s="29"/>
      <c r="AQ3" s="26" t="n">
        <v>5</v>
      </c>
      <c r="AR3" s="27" t="s">
        <v>73</v>
      </c>
      <c r="AS3" s="30" t="n">
        <f aca="false">(AZ3+BA3)/2.5</f>
        <v>7.4</v>
      </c>
      <c r="AT3" s="30" t="n">
        <f aca="false">(BB3+BC3)/11</f>
        <v>7.45454545454545</v>
      </c>
      <c r="AU3" s="30" t="n">
        <f aca="false">(BD3+BE3)/4</f>
        <v>6.25</v>
      </c>
      <c r="AV3" s="30" t="n">
        <f aca="false">BF3/2.5</f>
        <v>7.8</v>
      </c>
      <c r="AW3" s="30" t="n">
        <f aca="false">BG3</f>
        <v>5</v>
      </c>
      <c r="AX3" s="30" t="n">
        <f aca="false">AVERAGE(AS3:AW3)</f>
        <v>6.78090909090909</v>
      </c>
      <c r="AY3" s="31" t="n">
        <f aca="false">((D3+E3+H3+AA3+AB3+AC3+AG3+AN3)/2)+G3+J3+K3+L3+N3+O3+P3+S3+T3+U3+W3+Y3+AE3+AF3+AI3+AK3+AQ3</f>
        <v>150</v>
      </c>
      <c r="AZ3" s="31" t="n">
        <f aca="false">((D3+E3)/2)</f>
        <v>7.5</v>
      </c>
      <c r="BA3" s="31" t="n">
        <f aca="false">((H3)/2)+G3</f>
        <v>11</v>
      </c>
      <c r="BB3" s="31" t="n">
        <f aca="false">J3+K3+L3+N3+O3+P3</f>
        <v>43</v>
      </c>
      <c r="BC3" s="31" t="n">
        <f aca="false">S3+T3+U3+W3+Y3</f>
        <v>39</v>
      </c>
      <c r="BD3" s="31" t="n">
        <f aca="false">((AA3+AB3+AC3)/2)</f>
        <v>7.5</v>
      </c>
      <c r="BE3" s="31" t="n">
        <f aca="false">((AG3)/2)+AE3+AF3</f>
        <v>17.5</v>
      </c>
      <c r="BF3" s="31" t="n">
        <f aca="false">((AN3)/2)+AI3+AK3</f>
        <v>19.5</v>
      </c>
      <c r="BG3" s="31" t="n">
        <f aca="false">AQ3</f>
        <v>5</v>
      </c>
      <c r="XFB3" s="0"/>
      <c r="XFC3" s="0"/>
      <c r="XFD3" s="0"/>
    </row>
    <row r="4" s="41" customFormat="true" ht="76.1" hidden="false" customHeight="true" outlineLevel="0" collapsed="false">
      <c r="A4" s="32" t="s">
        <v>74</v>
      </c>
      <c r="B4" s="32" t="s">
        <v>59</v>
      </c>
      <c r="C4" s="33" t="s">
        <v>75</v>
      </c>
      <c r="D4" s="34" t="n">
        <v>10</v>
      </c>
      <c r="E4" s="34" t="n">
        <v>9</v>
      </c>
      <c r="F4" s="35" t="s">
        <v>76</v>
      </c>
      <c r="G4" s="34" t="n">
        <v>10</v>
      </c>
      <c r="H4" s="34" t="n">
        <v>10</v>
      </c>
      <c r="I4" s="35" t="s">
        <v>77</v>
      </c>
      <c r="J4" s="34" t="n">
        <v>10</v>
      </c>
      <c r="K4" s="34" t="n">
        <v>3</v>
      </c>
      <c r="L4" s="34" t="n">
        <v>9</v>
      </c>
      <c r="M4" s="35" t="s">
        <v>78</v>
      </c>
      <c r="N4" s="34" t="n">
        <v>10</v>
      </c>
      <c r="O4" s="34" t="n">
        <v>10</v>
      </c>
      <c r="P4" s="34" t="n">
        <v>10</v>
      </c>
      <c r="Q4" s="35" t="s">
        <v>79</v>
      </c>
      <c r="R4" s="35" t="s">
        <v>80</v>
      </c>
      <c r="S4" s="34" t="n">
        <v>10</v>
      </c>
      <c r="T4" s="34" t="n">
        <v>10</v>
      </c>
      <c r="U4" s="34" t="n">
        <v>10</v>
      </c>
      <c r="V4" s="35" t="s">
        <v>81</v>
      </c>
      <c r="W4" s="34" t="n">
        <v>10</v>
      </c>
      <c r="X4" s="35" t="s">
        <v>82</v>
      </c>
      <c r="Y4" s="34" t="n">
        <v>10</v>
      </c>
      <c r="Z4" s="36" t="s">
        <v>83</v>
      </c>
      <c r="AA4" s="34" t="n">
        <v>8</v>
      </c>
      <c r="AB4" s="34" t="n">
        <v>9</v>
      </c>
      <c r="AC4" s="34" t="n">
        <v>10</v>
      </c>
      <c r="AD4" s="35" t="s">
        <v>84</v>
      </c>
      <c r="AE4" s="34" t="n">
        <v>10</v>
      </c>
      <c r="AF4" s="34" t="n">
        <v>10</v>
      </c>
      <c r="AG4" s="34" t="n">
        <v>10</v>
      </c>
      <c r="AH4" s="35" t="s">
        <v>85</v>
      </c>
      <c r="AI4" s="34" t="n">
        <v>10</v>
      </c>
      <c r="AJ4" s="35" t="s">
        <v>86</v>
      </c>
      <c r="AK4" s="34" t="n">
        <v>10</v>
      </c>
      <c r="AL4" s="35" t="s">
        <v>87</v>
      </c>
      <c r="AM4" s="35" t="s">
        <v>88</v>
      </c>
      <c r="AN4" s="34" t="n">
        <v>8</v>
      </c>
      <c r="AO4" s="37" t="s">
        <v>89</v>
      </c>
      <c r="AP4" s="37" t="s">
        <v>90</v>
      </c>
      <c r="AQ4" s="34" t="n">
        <v>10</v>
      </c>
      <c r="AR4" s="35" t="s">
        <v>91</v>
      </c>
      <c r="AS4" s="38" t="n">
        <f aca="false">(AZ4+BA4)/2.5</f>
        <v>9.8</v>
      </c>
      <c r="AT4" s="38" t="n">
        <f aca="false">(BB4+BC4)/11</f>
        <v>9.27272727272727</v>
      </c>
      <c r="AU4" s="38" t="n">
        <f aca="false">(BD4+BE4)/4</f>
        <v>9.625</v>
      </c>
      <c r="AV4" s="38" t="n">
        <f aca="false">BF4/2.5</f>
        <v>9.6</v>
      </c>
      <c r="AW4" s="38" t="n">
        <f aca="false">BG4</f>
        <v>10</v>
      </c>
      <c r="AX4" s="38" t="n">
        <f aca="false">AVERAGE(AS4:AW4)</f>
        <v>9.65954545454546</v>
      </c>
      <c r="AY4" s="39" t="n">
        <f aca="false">((D4+E4+AA4+AB4+AG4+AN4)/2)+G4+J4+K4+L4+N4+O4+P4+S4+T4+U4+W4+Y4+AE4+AI4+AK4+AQ4</f>
        <v>179</v>
      </c>
      <c r="AZ4" s="40" t="n">
        <f aca="false">((D4+E4)/2)</f>
        <v>9.5</v>
      </c>
      <c r="BA4" s="40" t="n">
        <f aca="false">((H4)/2)+G4</f>
        <v>15</v>
      </c>
      <c r="BB4" s="40" t="n">
        <f aca="false">J4+K4+L4+N4+O4+P4</f>
        <v>52</v>
      </c>
      <c r="BC4" s="40" t="n">
        <f aca="false">S4+T4+U4+W4+Y4</f>
        <v>50</v>
      </c>
      <c r="BD4" s="40" t="n">
        <f aca="false">((AA4+AB4+AC4)/2)</f>
        <v>13.5</v>
      </c>
      <c r="BE4" s="40" t="n">
        <f aca="false">((AG4)/2)+AE4+AF4</f>
        <v>25</v>
      </c>
      <c r="BF4" s="40" t="n">
        <f aca="false">((AN4)/2)+AI4+AK4</f>
        <v>24</v>
      </c>
      <c r="BG4" s="40" t="n">
        <f aca="false">AQ4</f>
        <v>10</v>
      </c>
      <c r="XFB4" s="0"/>
      <c r="XFC4" s="0"/>
      <c r="XFD4" s="0"/>
    </row>
    <row r="5" s="41" customFormat="true" ht="76.1" hidden="false" customHeight="true" outlineLevel="0" collapsed="false">
      <c r="A5" s="42" t="s">
        <v>92</v>
      </c>
      <c r="B5" s="42" t="s">
        <v>59</v>
      </c>
      <c r="C5" s="42" t="s">
        <v>93</v>
      </c>
      <c r="D5" s="42" t="n">
        <v>10</v>
      </c>
      <c r="E5" s="42" t="n">
        <v>10</v>
      </c>
      <c r="F5" s="43" t="s">
        <v>94</v>
      </c>
      <c r="G5" s="42" t="n">
        <v>10</v>
      </c>
      <c r="H5" s="42" t="n">
        <v>10</v>
      </c>
      <c r="I5" s="43" t="s">
        <v>95</v>
      </c>
      <c r="J5" s="42" t="n">
        <v>9</v>
      </c>
      <c r="K5" s="42" t="n">
        <v>2</v>
      </c>
      <c r="L5" s="42" t="n">
        <v>9</v>
      </c>
      <c r="M5" s="44" t="s">
        <v>96</v>
      </c>
      <c r="N5" s="42" t="n">
        <v>10</v>
      </c>
      <c r="O5" s="42" t="n">
        <v>10</v>
      </c>
      <c r="P5" s="42" t="n">
        <v>10</v>
      </c>
      <c r="Q5" s="43" t="s">
        <v>97</v>
      </c>
      <c r="R5" s="45" t="s">
        <v>98</v>
      </c>
      <c r="S5" s="42" t="n">
        <v>10</v>
      </c>
      <c r="T5" s="42" t="n">
        <v>9</v>
      </c>
      <c r="U5" s="42" t="n">
        <v>10</v>
      </c>
      <c r="V5" s="45" t="s">
        <v>99</v>
      </c>
      <c r="W5" s="42" t="n">
        <v>10</v>
      </c>
      <c r="X5" s="45" t="s">
        <v>100</v>
      </c>
      <c r="Y5" s="42" t="n">
        <v>10</v>
      </c>
      <c r="Z5" s="45" t="s">
        <v>101</v>
      </c>
      <c r="AA5" s="42" t="n">
        <v>8</v>
      </c>
      <c r="AB5" s="42" t="n">
        <v>10</v>
      </c>
      <c r="AC5" s="42" t="n">
        <v>10</v>
      </c>
      <c r="AD5" s="42"/>
      <c r="AE5" s="42" t="n">
        <v>10</v>
      </c>
      <c r="AF5" s="42" t="n">
        <v>10</v>
      </c>
      <c r="AG5" s="46" t="n">
        <v>9</v>
      </c>
      <c r="AH5" s="47" t="s">
        <v>102</v>
      </c>
      <c r="AI5" s="42" t="n">
        <v>10</v>
      </c>
      <c r="AJ5" s="45" t="s">
        <v>103</v>
      </c>
      <c r="AK5" s="42" t="n">
        <v>10</v>
      </c>
      <c r="AL5" s="43" t="s">
        <v>104</v>
      </c>
      <c r="AM5" s="43" t="s">
        <v>105</v>
      </c>
      <c r="AN5" s="42" t="n">
        <v>5</v>
      </c>
      <c r="AO5" s="43" t="s">
        <v>106</v>
      </c>
      <c r="AP5" s="43" t="s">
        <v>102</v>
      </c>
      <c r="AQ5" s="48" t="n">
        <v>10</v>
      </c>
      <c r="AR5" s="49"/>
      <c r="AS5" s="38" t="n">
        <f aca="false">(AZ5+BA5)/2.5</f>
        <v>10</v>
      </c>
      <c r="AT5" s="38" t="n">
        <f aca="false">(BB5+BC5)/11</f>
        <v>9</v>
      </c>
      <c r="AU5" s="38" t="n">
        <f aca="false">(BD5+BE5)/4</f>
        <v>9.625</v>
      </c>
      <c r="AV5" s="38" t="n">
        <f aca="false">BF5/2.5</f>
        <v>9</v>
      </c>
      <c r="AW5" s="38" t="n">
        <f aca="false">BG5</f>
        <v>10</v>
      </c>
      <c r="AX5" s="38" t="n">
        <f aca="false">AVERAGE(AS5:AW5)</f>
        <v>9.525</v>
      </c>
      <c r="AY5" s="39" t="n">
        <f aca="false">((D5+E5+AA5+AB5+AG5+AN5)/2)+G5+J5+K5+L5+N5+O5+P5+S5+T5+U5+W5+Y5+AE5+AI5+AK5+AQ5</f>
        <v>175</v>
      </c>
      <c r="AZ5" s="40" t="n">
        <f aca="false">((D5+E5)/2)</f>
        <v>10</v>
      </c>
      <c r="BA5" s="40" t="n">
        <f aca="false">((H5)/2)+G5</f>
        <v>15</v>
      </c>
      <c r="BB5" s="40" t="n">
        <f aca="false">J5+K5+L5+N5+O5+P5</f>
        <v>50</v>
      </c>
      <c r="BC5" s="40" t="n">
        <f aca="false">S5+T5+U5+W5+Y5</f>
        <v>49</v>
      </c>
      <c r="BD5" s="40" t="n">
        <f aca="false">((AA5+AB5+AC5)/2)</f>
        <v>14</v>
      </c>
      <c r="BE5" s="40" t="n">
        <f aca="false">((AG5)/2)+AE5+AF5</f>
        <v>24.5</v>
      </c>
      <c r="BF5" s="40" t="n">
        <f aca="false">((AN5)/2)+AI5+AK5</f>
        <v>22.5</v>
      </c>
      <c r="BG5" s="40" t="n">
        <f aca="false">AQ5</f>
        <v>10</v>
      </c>
      <c r="XFB5" s="0"/>
      <c r="XFC5" s="0"/>
      <c r="XFD5" s="0"/>
    </row>
    <row r="6" s="55" customFormat="true" ht="76.1" hidden="false" customHeight="true" outlineLevel="0" collapsed="false">
      <c r="A6" s="50" t="s">
        <v>107</v>
      </c>
      <c r="B6" s="42" t="s">
        <v>108</v>
      </c>
      <c r="C6" s="51" t="s">
        <v>109</v>
      </c>
      <c r="D6" s="52" t="n">
        <v>10</v>
      </c>
      <c r="E6" s="52" t="n">
        <v>1</v>
      </c>
      <c r="F6" s="53" t="s">
        <v>110</v>
      </c>
      <c r="G6" s="54" t="s">
        <v>111</v>
      </c>
      <c r="H6" s="54" t="s">
        <v>111</v>
      </c>
      <c r="I6" s="53" t="s">
        <v>111</v>
      </c>
      <c r="J6" s="52" t="n">
        <v>3</v>
      </c>
      <c r="K6" s="52" t="n">
        <v>5</v>
      </c>
      <c r="L6" s="52" t="n">
        <v>8</v>
      </c>
      <c r="M6" s="53" t="s">
        <v>112</v>
      </c>
      <c r="N6" s="52" t="n">
        <v>9</v>
      </c>
      <c r="O6" s="52" t="s">
        <v>111</v>
      </c>
      <c r="P6" s="52" t="n">
        <v>10</v>
      </c>
      <c r="Q6" s="53" t="s">
        <v>113</v>
      </c>
      <c r="R6" s="53" t="s">
        <v>111</v>
      </c>
      <c r="S6" s="52" t="s">
        <v>111</v>
      </c>
      <c r="T6" s="52" t="n">
        <v>10</v>
      </c>
      <c r="U6" s="52" t="s">
        <v>111</v>
      </c>
      <c r="V6" s="53" t="s">
        <v>114</v>
      </c>
      <c r="W6" s="52" t="n">
        <v>10</v>
      </c>
      <c r="X6" s="53" t="s">
        <v>111</v>
      </c>
      <c r="Y6" s="53" t="s">
        <v>111</v>
      </c>
      <c r="Z6" s="53" t="s">
        <v>115</v>
      </c>
      <c r="AA6" s="52" t="n">
        <v>8</v>
      </c>
      <c r="AB6" s="52" t="n">
        <v>10</v>
      </c>
      <c r="AC6" s="52" t="n">
        <v>5</v>
      </c>
      <c r="AD6" s="53" t="s">
        <v>116</v>
      </c>
      <c r="AE6" s="53" t="s">
        <v>111</v>
      </c>
      <c r="AF6" s="53" t="s">
        <v>111</v>
      </c>
      <c r="AG6" s="53" t="s">
        <v>111</v>
      </c>
      <c r="AH6" s="53" t="s">
        <v>111</v>
      </c>
      <c r="AI6" s="52" t="n">
        <v>5</v>
      </c>
      <c r="AJ6" s="53" t="s">
        <v>117</v>
      </c>
      <c r="AK6" s="52" t="n">
        <v>10</v>
      </c>
      <c r="AL6" s="53" t="s">
        <v>118</v>
      </c>
      <c r="AM6" s="53" t="s">
        <v>111</v>
      </c>
      <c r="AN6" s="53" t="s">
        <v>111</v>
      </c>
      <c r="AO6" s="53" t="s">
        <v>111</v>
      </c>
      <c r="AP6" s="53" t="s">
        <v>111</v>
      </c>
      <c r="AQ6" s="53" t="s">
        <v>111</v>
      </c>
      <c r="AR6" s="53" t="s">
        <v>111</v>
      </c>
      <c r="AS6" s="38" t="e">
        <f aca="false">(AZ6+BA6)/2.5</f>
        <v>#VALUE!</v>
      </c>
      <c r="AT6" s="38" t="e">
        <f aca="false">(BB6+BC6)/11</f>
        <v>#VALUE!</v>
      </c>
      <c r="AU6" s="38" t="e">
        <f aca="false">(BD6+BE6)/4</f>
        <v>#VALUE!</v>
      </c>
      <c r="AV6" s="38" t="e">
        <f aca="false">BF6/2.5</f>
        <v>#VALUE!</v>
      </c>
      <c r="AW6" s="38" t="str">
        <f aca="false">BG6</f>
        <v>keine Antwort</v>
      </c>
      <c r="AX6" s="38" t="e">
        <f aca="false">AVERAGE(AS6:AW6)</f>
        <v>#VALUE!</v>
      </c>
      <c r="AY6" s="39" t="e">
        <f aca="false">((D6+E6+AA6+AB6+AG6+AN6)/2)+G6+J6+K6+L6+N6+O6+P6+S6+T6+U6+W6+Y6+AE6+AI6+AK6+AQ6</f>
        <v>#VALUE!</v>
      </c>
      <c r="AZ6" s="40" t="n">
        <f aca="false">((D6+E6)/2)</f>
        <v>5.5</v>
      </c>
      <c r="BA6" s="40" t="e">
        <f aca="false">((H6)/2)+G6</f>
        <v>#VALUE!</v>
      </c>
      <c r="BB6" s="40" t="e">
        <f aca="false">J6+K6+L6+N6+O6+P6</f>
        <v>#VALUE!</v>
      </c>
      <c r="BC6" s="40" t="e">
        <f aca="false">S6+T6+U6+W6+Y6</f>
        <v>#VALUE!</v>
      </c>
      <c r="BD6" s="40" t="n">
        <f aca="false">((AA6+AB6+AC6)/2)</f>
        <v>11.5</v>
      </c>
      <c r="BE6" s="40" t="e">
        <f aca="false">((AG6)/2)+AE6+AF6</f>
        <v>#VALUE!</v>
      </c>
      <c r="BF6" s="40" t="e">
        <f aca="false">((AN6)/2)+AI6+AK6</f>
        <v>#VALUE!</v>
      </c>
      <c r="BG6" s="40" t="str">
        <f aca="false">AQ6</f>
        <v>keine Antwort</v>
      </c>
      <c r="XFB6" s="0"/>
      <c r="XFC6" s="0"/>
      <c r="XFD6" s="0"/>
    </row>
    <row r="7" s="63" customFormat="true" ht="76.1" hidden="false" customHeight="true" outlineLevel="0" collapsed="false">
      <c r="A7" s="56"/>
      <c r="B7" s="56"/>
      <c r="C7" s="57"/>
      <c r="D7" s="58"/>
      <c r="E7" s="58"/>
      <c r="F7" s="59"/>
      <c r="G7" s="58"/>
      <c r="H7" s="58"/>
      <c r="I7" s="59"/>
      <c r="J7" s="58"/>
      <c r="K7" s="58"/>
      <c r="L7" s="58"/>
      <c r="M7" s="59"/>
      <c r="N7" s="58"/>
      <c r="O7" s="58"/>
      <c r="P7" s="58"/>
      <c r="Q7" s="59"/>
      <c r="R7" s="59"/>
      <c r="S7" s="58"/>
      <c r="T7" s="58"/>
      <c r="U7" s="58"/>
      <c r="V7" s="59"/>
      <c r="W7" s="58"/>
      <c r="X7" s="59"/>
      <c r="Y7" s="58"/>
      <c r="Z7" s="58"/>
      <c r="AA7" s="58"/>
      <c r="AB7" s="58"/>
      <c r="AC7" s="58"/>
      <c r="AD7" s="59"/>
      <c r="AE7" s="58"/>
      <c r="AF7" s="58"/>
      <c r="AG7" s="58"/>
      <c r="AH7" s="59"/>
      <c r="AI7" s="58"/>
      <c r="AJ7" s="59"/>
      <c r="AK7" s="58"/>
      <c r="AL7" s="59"/>
      <c r="AM7" s="59"/>
      <c r="AN7" s="58"/>
      <c r="AO7" s="60"/>
      <c r="AP7" s="60"/>
      <c r="AQ7" s="58"/>
      <c r="AR7" s="59"/>
      <c r="AS7" s="61"/>
      <c r="AT7" s="61"/>
      <c r="AU7" s="61"/>
      <c r="AV7" s="61"/>
      <c r="AW7" s="61"/>
      <c r="AX7" s="61"/>
      <c r="AY7" s="62"/>
      <c r="XFB7" s="0"/>
      <c r="XFC7" s="0"/>
      <c r="XFD7" s="0"/>
    </row>
    <row r="8" s="71" customFormat="true" ht="76.1" hidden="false" customHeight="true" outlineLevel="0" collapsed="false">
      <c r="A8" s="64"/>
      <c r="B8" s="64"/>
      <c r="C8" s="65"/>
      <c r="D8" s="66"/>
      <c r="E8" s="66"/>
      <c r="F8" s="67"/>
      <c r="G8" s="66"/>
      <c r="H8" s="66"/>
      <c r="I8" s="67"/>
      <c r="J8" s="66"/>
      <c r="K8" s="66"/>
      <c r="L8" s="66"/>
      <c r="M8" s="67"/>
      <c r="N8" s="66"/>
      <c r="O8" s="66"/>
      <c r="P8" s="66"/>
      <c r="Q8" s="67"/>
      <c r="R8" s="67"/>
      <c r="S8" s="66"/>
      <c r="T8" s="66"/>
      <c r="U8" s="66"/>
      <c r="V8" s="67"/>
      <c r="W8" s="66"/>
      <c r="X8" s="67"/>
      <c r="Y8" s="66"/>
      <c r="Z8" s="66"/>
      <c r="AA8" s="66"/>
      <c r="AB8" s="66"/>
      <c r="AC8" s="66"/>
      <c r="AD8" s="67"/>
      <c r="AE8" s="66"/>
      <c r="AF8" s="66"/>
      <c r="AG8" s="66"/>
      <c r="AH8" s="67"/>
      <c r="AI8" s="66"/>
      <c r="AJ8" s="67"/>
      <c r="AK8" s="66"/>
      <c r="AL8" s="67"/>
      <c r="AM8" s="67"/>
      <c r="AN8" s="66"/>
      <c r="AO8" s="68"/>
      <c r="AP8" s="68"/>
      <c r="AQ8" s="66"/>
      <c r="AR8" s="67"/>
      <c r="AS8" s="69"/>
      <c r="AT8" s="69"/>
      <c r="AU8" s="69"/>
      <c r="AV8" s="69"/>
      <c r="AW8" s="69"/>
      <c r="AX8" s="69"/>
      <c r="AY8" s="70"/>
      <c r="XFB8" s="0"/>
      <c r="XFC8" s="0"/>
      <c r="XFD8" s="0"/>
    </row>
    <row r="9" s="41" customFormat="true" ht="76.1" hidden="false" customHeight="true" outlineLevel="0" collapsed="false">
      <c r="A9" s="32"/>
      <c r="B9" s="32"/>
      <c r="C9" s="33"/>
      <c r="D9" s="34"/>
      <c r="E9" s="34"/>
      <c r="F9" s="35"/>
      <c r="G9" s="34"/>
      <c r="H9" s="34"/>
      <c r="I9" s="35"/>
      <c r="J9" s="34"/>
      <c r="K9" s="34"/>
      <c r="L9" s="34"/>
      <c r="M9" s="35"/>
      <c r="N9" s="34"/>
      <c r="O9" s="34"/>
      <c r="P9" s="34"/>
      <c r="Q9" s="35"/>
      <c r="R9" s="35"/>
      <c r="S9" s="34"/>
      <c r="T9" s="34"/>
      <c r="U9" s="34"/>
      <c r="V9" s="35"/>
      <c r="W9" s="34"/>
      <c r="X9" s="35"/>
      <c r="Y9" s="34"/>
      <c r="AA9" s="34"/>
      <c r="AB9" s="34"/>
      <c r="AC9" s="34"/>
      <c r="AD9" s="35"/>
      <c r="AE9" s="34"/>
      <c r="AF9" s="34"/>
      <c r="AG9" s="34"/>
      <c r="AH9" s="35"/>
      <c r="AI9" s="34"/>
      <c r="AJ9" s="35"/>
      <c r="AK9" s="34"/>
      <c r="AL9" s="35"/>
      <c r="AM9" s="35"/>
      <c r="AN9" s="34"/>
      <c r="AO9" s="37"/>
      <c r="AP9" s="37"/>
      <c r="AQ9" s="34"/>
      <c r="AR9" s="35"/>
      <c r="AS9" s="38"/>
      <c r="AT9" s="38"/>
      <c r="AU9" s="38"/>
      <c r="AV9" s="38"/>
      <c r="AW9" s="38"/>
      <c r="AX9" s="38"/>
      <c r="AY9" s="72"/>
      <c r="XFB9" s="0"/>
      <c r="XFC9" s="0"/>
      <c r="XFD9" s="0"/>
    </row>
    <row r="10" s="63" customFormat="true" ht="76.1" hidden="false" customHeight="true" outlineLevel="0" collapsed="false">
      <c r="A10" s="56"/>
      <c r="B10" s="56"/>
      <c r="C10" s="57"/>
      <c r="D10" s="58"/>
      <c r="E10" s="58"/>
      <c r="F10" s="59"/>
      <c r="G10" s="58"/>
      <c r="H10" s="58"/>
      <c r="I10" s="59"/>
      <c r="J10" s="58"/>
      <c r="K10" s="58"/>
      <c r="L10" s="58"/>
      <c r="M10" s="59"/>
      <c r="N10" s="58"/>
      <c r="O10" s="58"/>
      <c r="P10" s="58"/>
      <c r="Q10" s="59"/>
      <c r="R10" s="59"/>
      <c r="S10" s="58"/>
      <c r="T10" s="58"/>
      <c r="U10" s="58"/>
      <c r="V10" s="59"/>
      <c r="W10" s="58"/>
      <c r="X10" s="59"/>
      <c r="Y10" s="58"/>
      <c r="Z10" s="58"/>
      <c r="AA10" s="58"/>
      <c r="AB10" s="58"/>
      <c r="AC10" s="58"/>
      <c r="AD10" s="59"/>
      <c r="AE10" s="58"/>
      <c r="AF10" s="58"/>
      <c r="AG10" s="58"/>
      <c r="AH10" s="59"/>
      <c r="AI10" s="58"/>
      <c r="AJ10" s="59"/>
      <c r="AK10" s="58"/>
      <c r="AL10" s="59"/>
      <c r="AM10" s="59"/>
      <c r="AN10" s="58"/>
      <c r="AO10" s="60"/>
      <c r="AP10" s="60"/>
      <c r="AQ10" s="58"/>
      <c r="AR10" s="59"/>
      <c r="AS10" s="61"/>
      <c r="AT10" s="61"/>
      <c r="AU10" s="61"/>
      <c r="AV10" s="61"/>
      <c r="AW10" s="61"/>
      <c r="AX10" s="61"/>
      <c r="AY10" s="62"/>
      <c r="XFB10" s="0"/>
      <c r="XFC10" s="0"/>
      <c r="XFD10" s="0"/>
    </row>
    <row r="11" s="71" customFormat="true" ht="76.1" hidden="false" customHeight="true" outlineLevel="0" collapsed="false">
      <c r="A11" s="50"/>
      <c r="B11" s="64"/>
      <c r="C11" s="65"/>
      <c r="D11" s="66"/>
      <c r="E11" s="66"/>
      <c r="F11" s="67"/>
      <c r="G11" s="66"/>
      <c r="H11" s="66"/>
      <c r="I11" s="67"/>
      <c r="J11" s="66"/>
      <c r="K11" s="66"/>
      <c r="L11" s="66"/>
      <c r="M11" s="67"/>
      <c r="N11" s="66"/>
      <c r="O11" s="66"/>
      <c r="P11" s="66"/>
      <c r="Q11" s="67"/>
      <c r="R11" s="67"/>
      <c r="S11" s="66"/>
      <c r="T11" s="66"/>
      <c r="U11" s="66"/>
      <c r="V11" s="67"/>
      <c r="W11" s="66"/>
      <c r="X11" s="67"/>
      <c r="Y11" s="66"/>
      <c r="Z11" s="66"/>
      <c r="AA11" s="66"/>
      <c r="AB11" s="66"/>
      <c r="AC11" s="66"/>
      <c r="AD11" s="67"/>
      <c r="AE11" s="66"/>
      <c r="AF11" s="66"/>
      <c r="AG11" s="66"/>
      <c r="AH11" s="67"/>
      <c r="AI11" s="66"/>
      <c r="AJ11" s="67"/>
      <c r="AK11" s="66"/>
      <c r="AL11" s="67"/>
      <c r="AM11" s="67"/>
      <c r="AN11" s="66"/>
      <c r="AO11" s="68"/>
      <c r="AP11" s="68"/>
      <c r="AQ11" s="66"/>
      <c r="AR11" s="67"/>
      <c r="AS11" s="69"/>
      <c r="AT11" s="69"/>
      <c r="AU11" s="69"/>
      <c r="AV11" s="69"/>
      <c r="AW11" s="69"/>
      <c r="AX11" s="69"/>
      <c r="AY11" s="70"/>
      <c r="XFB11" s="0"/>
      <c r="XFC11" s="0"/>
      <c r="XFD11" s="0"/>
    </row>
    <row r="12" s="71" customFormat="true" ht="76.1" hidden="false" customHeight="true" outlineLevel="0" collapsed="false">
      <c r="A12" s="64"/>
      <c r="B12" s="64"/>
      <c r="C12" s="65"/>
      <c r="D12" s="66"/>
      <c r="E12" s="66"/>
      <c r="F12" s="67"/>
      <c r="G12" s="66"/>
      <c r="H12" s="66"/>
      <c r="I12" s="67"/>
      <c r="J12" s="66"/>
      <c r="K12" s="66"/>
      <c r="L12" s="66"/>
      <c r="M12" s="67"/>
      <c r="N12" s="66"/>
      <c r="O12" s="66"/>
      <c r="P12" s="66"/>
      <c r="Q12" s="67"/>
      <c r="R12" s="67"/>
      <c r="S12" s="66"/>
      <c r="T12" s="66"/>
      <c r="U12" s="66"/>
      <c r="V12" s="67"/>
      <c r="W12" s="66"/>
      <c r="X12" s="67"/>
      <c r="Y12" s="66"/>
      <c r="Z12" s="66"/>
      <c r="AA12" s="66"/>
      <c r="AB12" s="66"/>
      <c r="AC12" s="66"/>
      <c r="AD12" s="67"/>
      <c r="AE12" s="66"/>
      <c r="AF12" s="66"/>
      <c r="AG12" s="66"/>
      <c r="AH12" s="67"/>
      <c r="AI12" s="66"/>
      <c r="AJ12" s="67"/>
      <c r="AK12" s="66"/>
      <c r="AL12" s="67"/>
      <c r="AM12" s="67"/>
      <c r="AN12" s="66"/>
      <c r="AO12" s="68"/>
      <c r="AP12" s="68"/>
      <c r="AQ12" s="66"/>
      <c r="AR12" s="67"/>
      <c r="AS12" s="69"/>
      <c r="AT12" s="69"/>
      <c r="AU12" s="69"/>
      <c r="AV12" s="69"/>
      <c r="AW12" s="69"/>
      <c r="AX12" s="69"/>
      <c r="AY12" s="70"/>
      <c r="XFB12" s="0"/>
      <c r="XFC12" s="0"/>
      <c r="XFD12" s="0"/>
    </row>
    <row r="13" s="79" customFormat="true" ht="76.1" hidden="false" customHeight="true" outlineLevel="0" collapsed="false">
      <c r="A13" s="73"/>
      <c r="B13" s="73"/>
      <c r="C13" s="74"/>
      <c r="D13" s="75"/>
      <c r="E13" s="75"/>
      <c r="F13" s="76"/>
      <c r="G13" s="75"/>
      <c r="H13" s="75"/>
      <c r="I13" s="76"/>
      <c r="J13" s="75"/>
      <c r="K13" s="75"/>
      <c r="L13" s="75"/>
      <c r="M13" s="76"/>
      <c r="N13" s="75"/>
      <c r="O13" s="75"/>
      <c r="P13" s="75"/>
      <c r="Q13" s="76"/>
      <c r="R13" s="76"/>
      <c r="S13" s="75"/>
      <c r="T13" s="75"/>
      <c r="U13" s="75"/>
      <c r="V13" s="76"/>
      <c r="W13" s="75"/>
      <c r="X13" s="76"/>
      <c r="Y13" s="75"/>
      <c r="Z13" s="75"/>
      <c r="AA13" s="75"/>
      <c r="AB13" s="75"/>
      <c r="AC13" s="75"/>
      <c r="AD13" s="76"/>
      <c r="AE13" s="75"/>
      <c r="AF13" s="75"/>
      <c r="AG13" s="75"/>
      <c r="AH13" s="76"/>
      <c r="AI13" s="75"/>
      <c r="AJ13" s="76"/>
      <c r="AK13" s="75"/>
      <c r="AL13" s="76"/>
      <c r="AM13" s="76"/>
      <c r="AN13" s="75"/>
      <c r="AO13" s="77"/>
      <c r="AP13" s="77"/>
      <c r="AQ13" s="75"/>
      <c r="AR13" s="76"/>
      <c r="AS13" s="78"/>
      <c r="AT13" s="78"/>
      <c r="AU13" s="78"/>
      <c r="AV13" s="78"/>
      <c r="AW13" s="78"/>
      <c r="AX13" s="78"/>
      <c r="XFB13" s="0"/>
      <c r="XFC13" s="0"/>
      <c r="XFD13" s="0"/>
    </row>
    <row r="14" customFormat="false" ht="76.1" hidden="false" customHeight="true" outlineLevel="0" collapsed="false">
      <c r="A14" s="80"/>
      <c r="B14" s="80"/>
      <c r="C14" s="81"/>
      <c r="D14" s="82"/>
      <c r="E14" s="82"/>
      <c r="F14" s="43"/>
      <c r="G14" s="82"/>
      <c r="H14" s="82"/>
      <c r="I14" s="43"/>
      <c r="J14" s="82"/>
      <c r="K14" s="82"/>
      <c r="L14" s="82"/>
      <c r="M14" s="43"/>
      <c r="N14" s="82"/>
      <c r="O14" s="82"/>
      <c r="P14" s="82"/>
      <c r="Q14" s="43"/>
      <c r="R14" s="43"/>
      <c r="S14" s="82"/>
      <c r="T14" s="82"/>
      <c r="U14" s="82"/>
      <c r="V14" s="43"/>
      <c r="W14" s="82"/>
      <c r="X14" s="43"/>
      <c r="Y14" s="82"/>
      <c r="Z14" s="82"/>
      <c r="AA14" s="82"/>
      <c r="AB14" s="82"/>
      <c r="AC14" s="82"/>
      <c r="AD14" s="43"/>
      <c r="AE14" s="82"/>
      <c r="AF14" s="82"/>
      <c r="AG14" s="82"/>
      <c r="AH14" s="43"/>
      <c r="AI14" s="82"/>
      <c r="AJ14" s="43"/>
      <c r="AK14" s="82"/>
      <c r="AL14" s="43"/>
      <c r="AM14" s="43"/>
      <c r="AN14" s="82"/>
      <c r="AO14" s="45"/>
      <c r="AP14" s="45"/>
      <c r="AQ14" s="82"/>
      <c r="AR14" s="43"/>
      <c r="AS14" s="78"/>
      <c r="AT14" s="78"/>
      <c r="AU14" s="78"/>
      <c r="AV14" s="78"/>
      <c r="AW14" s="78"/>
      <c r="AX14" s="78"/>
      <c r="AY14" s="79"/>
    </row>
    <row r="15" s="87" customFormat="true" ht="76.1" hidden="false" customHeight="true" outlineLevel="0" collapsed="false">
      <c r="A15" s="83"/>
      <c r="B15" s="83"/>
      <c r="C15" s="84"/>
      <c r="D15" s="85"/>
      <c r="E15" s="85"/>
      <c r="F15" s="86"/>
      <c r="G15" s="85"/>
      <c r="H15" s="85"/>
      <c r="I15" s="86"/>
      <c r="J15" s="85"/>
      <c r="K15" s="85"/>
      <c r="L15" s="85"/>
      <c r="M15" s="86"/>
      <c r="N15" s="85"/>
      <c r="O15" s="85"/>
      <c r="P15" s="85"/>
      <c r="Q15" s="86"/>
      <c r="R15" s="86"/>
      <c r="S15" s="85"/>
      <c r="T15" s="85"/>
      <c r="U15" s="85"/>
      <c r="V15" s="86"/>
      <c r="W15" s="85"/>
      <c r="X15" s="86"/>
      <c r="Y15" s="85"/>
      <c r="AA15" s="85"/>
      <c r="AB15" s="85"/>
      <c r="AC15" s="85"/>
      <c r="AD15" s="86"/>
      <c r="AE15" s="85"/>
      <c r="AF15" s="85"/>
      <c r="AG15" s="85"/>
      <c r="AH15" s="86"/>
      <c r="AI15" s="85"/>
      <c r="AJ15" s="86"/>
      <c r="AK15" s="85"/>
      <c r="AL15" s="86"/>
      <c r="AM15" s="86"/>
      <c r="AN15" s="85"/>
      <c r="AO15" s="88"/>
      <c r="AP15" s="88"/>
      <c r="AQ15" s="85"/>
      <c r="AR15" s="86"/>
      <c r="AS15" s="38"/>
      <c r="AT15" s="38"/>
      <c r="AU15" s="38"/>
      <c r="AV15" s="38"/>
      <c r="AW15" s="38"/>
      <c r="AX15" s="38"/>
      <c r="AY15" s="72"/>
      <c r="XFB15" s="0"/>
      <c r="XFC15" s="0"/>
      <c r="XFD15" s="0"/>
    </row>
    <row r="16" s="87" customFormat="true" ht="76.1" hidden="false" customHeight="true" outlineLevel="0" collapsed="false">
      <c r="A16" s="83"/>
      <c r="B16" s="83"/>
      <c r="C16" s="84"/>
      <c r="D16" s="85"/>
      <c r="E16" s="85"/>
      <c r="F16" s="86"/>
      <c r="G16" s="85"/>
      <c r="H16" s="85"/>
      <c r="I16" s="86"/>
      <c r="J16" s="85"/>
      <c r="K16" s="85"/>
      <c r="L16" s="85"/>
      <c r="M16" s="86"/>
      <c r="N16" s="85"/>
      <c r="O16" s="85"/>
      <c r="P16" s="85"/>
      <c r="Q16" s="86"/>
      <c r="R16" s="86"/>
      <c r="S16" s="85"/>
      <c r="T16" s="85"/>
      <c r="U16" s="85"/>
      <c r="V16" s="86"/>
      <c r="W16" s="85"/>
      <c r="X16" s="86"/>
      <c r="Y16" s="85"/>
      <c r="Z16" s="85"/>
      <c r="AA16" s="85"/>
      <c r="AB16" s="85"/>
      <c r="AC16" s="85"/>
      <c r="AD16" s="86"/>
      <c r="AE16" s="85"/>
      <c r="AF16" s="85"/>
      <c r="AG16" s="85"/>
      <c r="AH16" s="86"/>
      <c r="AI16" s="85"/>
      <c r="AJ16" s="86"/>
      <c r="AK16" s="85"/>
      <c r="AL16" s="86"/>
      <c r="AM16" s="86"/>
      <c r="AN16" s="85"/>
      <c r="AO16" s="88"/>
      <c r="AP16" s="88"/>
      <c r="AQ16" s="85"/>
      <c r="AR16" s="86"/>
      <c r="AS16" s="38"/>
      <c r="AT16" s="38"/>
      <c r="AU16" s="38"/>
      <c r="AV16" s="38"/>
      <c r="AW16" s="38"/>
      <c r="AX16" s="38"/>
      <c r="AY16" s="72"/>
      <c r="XFB16" s="0"/>
      <c r="XFC16" s="0"/>
      <c r="XFD16" s="0"/>
    </row>
    <row r="17" s="71" customFormat="true" ht="76.1" hidden="false" customHeight="true" outlineLevel="0" collapsed="false">
      <c r="A17" s="64"/>
      <c r="B17" s="64"/>
      <c r="C17" s="65"/>
      <c r="D17" s="66"/>
      <c r="E17" s="66"/>
      <c r="F17" s="67"/>
      <c r="G17" s="66"/>
      <c r="H17" s="66"/>
      <c r="I17" s="67"/>
      <c r="J17" s="66"/>
      <c r="K17" s="66"/>
      <c r="L17" s="66"/>
      <c r="M17" s="67"/>
      <c r="N17" s="66"/>
      <c r="O17" s="66"/>
      <c r="P17" s="66"/>
      <c r="Q17" s="67"/>
      <c r="R17" s="67"/>
      <c r="S17" s="66"/>
      <c r="T17" s="66"/>
      <c r="U17" s="66"/>
      <c r="V17" s="67"/>
      <c r="W17" s="66"/>
      <c r="X17" s="67"/>
      <c r="Y17" s="66"/>
      <c r="Z17" s="66"/>
      <c r="AA17" s="66"/>
      <c r="AB17" s="66"/>
      <c r="AC17" s="66"/>
      <c r="AD17" s="67"/>
      <c r="AE17" s="66"/>
      <c r="AF17" s="66"/>
      <c r="AG17" s="66"/>
      <c r="AH17" s="67"/>
      <c r="AI17" s="66"/>
      <c r="AJ17" s="67"/>
      <c r="AK17" s="66"/>
      <c r="AL17" s="67"/>
      <c r="AM17" s="67"/>
      <c r="AN17" s="66"/>
      <c r="AO17" s="68"/>
      <c r="AP17" s="68"/>
      <c r="AQ17" s="66"/>
      <c r="AR17" s="67"/>
      <c r="AS17" s="69"/>
      <c r="AT17" s="69"/>
      <c r="AU17" s="69"/>
      <c r="AV17" s="69"/>
      <c r="AW17" s="69"/>
      <c r="AX17" s="69"/>
      <c r="AY17" s="70"/>
      <c r="XFB17" s="0"/>
      <c r="XFC17" s="0"/>
      <c r="XFD17" s="0"/>
    </row>
    <row r="18" s="63" customFormat="true" ht="76.1" hidden="false" customHeight="true" outlineLevel="0" collapsed="false">
      <c r="A18" s="56"/>
      <c r="B18" s="56"/>
      <c r="C18" s="57"/>
      <c r="D18" s="58"/>
      <c r="E18" s="58"/>
      <c r="F18" s="59"/>
      <c r="G18" s="58"/>
      <c r="H18" s="58"/>
      <c r="I18" s="59"/>
      <c r="J18" s="58"/>
      <c r="K18" s="58"/>
      <c r="L18" s="58"/>
      <c r="M18" s="59"/>
      <c r="N18" s="58"/>
      <c r="O18" s="58"/>
      <c r="P18" s="58"/>
      <c r="Q18" s="59"/>
      <c r="R18" s="59"/>
      <c r="S18" s="58"/>
      <c r="T18" s="58"/>
      <c r="U18" s="58"/>
      <c r="V18" s="59"/>
      <c r="W18" s="58"/>
      <c r="X18" s="59"/>
      <c r="Y18" s="58"/>
      <c r="AA18" s="58"/>
      <c r="AB18" s="58"/>
      <c r="AC18" s="58"/>
      <c r="AD18" s="59"/>
      <c r="AE18" s="58"/>
      <c r="AF18" s="58"/>
      <c r="AG18" s="58"/>
      <c r="AH18" s="59"/>
      <c r="AI18" s="58"/>
      <c r="AJ18" s="59"/>
      <c r="AK18" s="58"/>
      <c r="AL18" s="59"/>
      <c r="AM18" s="59"/>
      <c r="AN18" s="58"/>
      <c r="AO18" s="60"/>
      <c r="AP18" s="60"/>
      <c r="AQ18" s="58"/>
      <c r="AR18" s="59"/>
      <c r="AS18" s="61"/>
      <c r="AT18" s="61"/>
      <c r="AU18" s="61"/>
      <c r="AV18" s="61"/>
      <c r="AW18" s="61"/>
      <c r="AX18" s="61"/>
      <c r="AY18" s="62"/>
      <c r="XFB18" s="0"/>
      <c r="XFC18" s="0"/>
      <c r="XFD18" s="0"/>
    </row>
    <row r="19" s="71" customFormat="true" ht="76.1" hidden="false" customHeight="true" outlineLevel="0" collapsed="false">
      <c r="A19" s="64"/>
      <c r="B19" s="64"/>
      <c r="C19" s="65"/>
      <c r="D19" s="66"/>
      <c r="E19" s="66"/>
      <c r="F19" s="67"/>
      <c r="G19" s="66"/>
      <c r="H19" s="66"/>
      <c r="I19" s="67"/>
      <c r="J19" s="66"/>
      <c r="K19" s="66"/>
      <c r="L19" s="66"/>
      <c r="M19" s="67"/>
      <c r="N19" s="66"/>
      <c r="O19" s="66"/>
      <c r="P19" s="66"/>
      <c r="Q19" s="67"/>
      <c r="R19" s="67"/>
      <c r="S19" s="66"/>
      <c r="T19" s="66"/>
      <c r="U19" s="66"/>
      <c r="V19" s="67"/>
      <c r="W19" s="66"/>
      <c r="X19" s="67"/>
      <c r="Y19" s="66"/>
      <c r="Z19" s="66"/>
      <c r="AA19" s="66"/>
      <c r="AB19" s="66"/>
      <c r="AC19" s="66"/>
      <c r="AD19" s="67"/>
      <c r="AE19" s="66"/>
      <c r="AF19" s="66"/>
      <c r="AG19" s="66"/>
      <c r="AH19" s="67"/>
      <c r="AI19" s="66"/>
      <c r="AJ19" s="67"/>
      <c r="AK19" s="66"/>
      <c r="AL19" s="67"/>
      <c r="AM19" s="67"/>
      <c r="AN19" s="66"/>
      <c r="AO19" s="68"/>
      <c r="AP19" s="68"/>
      <c r="AQ19" s="66"/>
      <c r="AR19" s="67"/>
      <c r="AS19" s="69"/>
      <c r="AT19" s="69"/>
      <c r="AU19" s="69"/>
      <c r="AV19" s="69"/>
      <c r="AW19" s="69"/>
      <c r="AX19" s="69"/>
      <c r="AY19" s="70"/>
      <c r="XFB19" s="0"/>
      <c r="XFC19" s="0"/>
      <c r="XFD19" s="0"/>
    </row>
    <row r="20" customFormat="false" ht="15.75" hidden="false" customHeight="true" outlineLevel="0" collapsed="false">
      <c r="A20" s="0" t="s">
        <v>119</v>
      </c>
      <c r="D20" s="0" t="n">
        <v>10</v>
      </c>
      <c r="E20" s="0" t="n">
        <v>10</v>
      </c>
      <c r="F20" s="43"/>
      <c r="G20" s="0" t="n">
        <v>10</v>
      </c>
      <c r="H20" s="0" t="n">
        <v>10</v>
      </c>
      <c r="J20" s="0" t="n">
        <v>10</v>
      </c>
      <c r="K20" s="0" t="n">
        <v>10</v>
      </c>
      <c r="L20" s="0" t="n">
        <v>10</v>
      </c>
      <c r="M20" s="43"/>
      <c r="N20" s="0" t="n">
        <v>10</v>
      </c>
      <c r="O20" s="0" t="n">
        <v>10</v>
      </c>
      <c r="P20" s="0" t="n">
        <v>10</v>
      </c>
      <c r="Q20" s="43"/>
      <c r="R20" s="43"/>
      <c r="S20" s="0" t="n">
        <v>10</v>
      </c>
      <c r="T20" s="0" t="n">
        <v>10</v>
      </c>
      <c r="U20" s="0" t="n">
        <v>10</v>
      </c>
      <c r="V20" s="43"/>
      <c r="W20" s="0" t="n">
        <v>10</v>
      </c>
      <c r="Y20" s="0" t="n">
        <v>10</v>
      </c>
      <c r="AA20" s="0" t="n">
        <v>10</v>
      </c>
      <c r="AB20" s="0" t="n">
        <v>10</v>
      </c>
      <c r="AC20" s="0" t="n">
        <v>10</v>
      </c>
      <c r="AE20" s="0" t="n">
        <v>10</v>
      </c>
      <c r="AF20" s="0" t="n">
        <v>10</v>
      </c>
      <c r="AG20" s="0" t="n">
        <v>10</v>
      </c>
      <c r="AI20" s="0" t="n">
        <v>10</v>
      </c>
      <c r="AK20" s="0" t="n">
        <v>10</v>
      </c>
      <c r="AN20" s="0" t="n">
        <v>10</v>
      </c>
      <c r="AQ20" s="0" t="n">
        <v>10</v>
      </c>
      <c r="AS20" s="78" t="n">
        <f aca="false">(AZ20+BA20)/2.5</f>
        <v>10</v>
      </c>
      <c r="AT20" s="78" t="n">
        <f aca="false">(BB20+BC20)/11</f>
        <v>10</v>
      </c>
      <c r="AU20" s="78" t="n">
        <f aca="false">(BD20+BE20)/4</f>
        <v>10</v>
      </c>
      <c r="AV20" s="78" t="n">
        <f aca="false">BF20/2.5</f>
        <v>10</v>
      </c>
      <c r="AW20" s="78" t="n">
        <f aca="false">BG20</f>
        <v>10</v>
      </c>
      <c r="AX20" s="78" t="n">
        <f aca="false">AVERAGE(AS20:AW20)</f>
        <v>10</v>
      </c>
      <c r="AY20" s="79" t="n">
        <f aca="false">((D20+E20+AA20+AB20+AG20+AN20)/2)+G20+J20+K20+L20+N20+O20+P20+S20+T20+U20+W20+Y20+AE20+AI20+AK20+AQ20</f>
        <v>190</v>
      </c>
      <c r="AZ20" s="0" t="n">
        <f aca="false">((D20+E20)/2)</f>
        <v>10</v>
      </c>
      <c r="BA20" s="0" t="n">
        <f aca="false">((H20)/2)+G20</f>
        <v>15</v>
      </c>
      <c r="BB20" s="0" t="n">
        <f aca="false">J20+K20+L20+N20+O20+P20</f>
        <v>60</v>
      </c>
      <c r="BC20" s="0" t="n">
        <f aca="false">S20+T20+U20+W20+Y20</f>
        <v>50</v>
      </c>
      <c r="BD20" s="0" t="n">
        <f aca="false">((AA20+AB20+AC20)/2)</f>
        <v>15</v>
      </c>
      <c r="BE20" s="0" t="n">
        <f aca="false">((AG20)/2)+AE20+AF20</f>
        <v>25</v>
      </c>
      <c r="BF20" s="0" t="n">
        <f aca="false">((AN20)/2)+AI20+AK20</f>
        <v>25</v>
      </c>
      <c r="BG20" s="0" t="n">
        <f aca="false">AQ20</f>
        <v>10</v>
      </c>
    </row>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mergeCells count="7">
    <mergeCell ref="D1:F1"/>
    <mergeCell ref="G1:I1"/>
    <mergeCell ref="J1:R1"/>
    <mergeCell ref="S1:Z1"/>
    <mergeCell ref="AA1:AD1"/>
    <mergeCell ref="AE1:AH1"/>
    <mergeCell ref="AI1:AP1"/>
  </mergeCell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1112</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de-DE</dc:language>
  <cp:lastModifiedBy/>
  <dcterms:modified xsi:type="dcterms:W3CDTF">2026-08-13T15:54:40Z</dcterms:modified>
  <cp:revision>28</cp:revision>
  <dc:subject/>
  <dc:title/>
</cp:coreProperties>
</file>

<file path=docProps/custom.xml><?xml version="1.0" encoding="utf-8"?>
<Properties xmlns="http://schemas.openxmlformats.org/officeDocument/2006/custom-properties" xmlns:vt="http://schemas.openxmlformats.org/officeDocument/2006/docPropsVTypes"/>
</file>